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erlijnPietersma\AppData\Local\Microsoft\Windows\INetCache\Content.Outlook\093QWOKC\"/>
    </mc:Choice>
  </mc:AlternateContent>
  <xr:revisionPtr revIDLastSave="0" documentId="13_ncr:1_{D0AB1F1D-0114-4414-9264-9CAEB7B9C079}" xr6:coauthVersionLast="47" xr6:coauthVersionMax="47" xr10:uidLastSave="{00000000-0000-0000-0000-000000000000}"/>
  <bookViews>
    <workbookView xWindow="-110" yWindow="-110" windowWidth="19420" windowHeight="10300" activeTab="2" xr2:uid="{416814E8-3B6E-4B73-B886-091914F7136D}"/>
  </bookViews>
  <sheets>
    <sheet name="Gebruik document" sheetId="6" r:id="rId1"/>
    <sheet name="Definities" sheetId="4" r:id="rId2"/>
    <sheet name="Keuzeblad type kader" sheetId="5" r:id="rId3"/>
    <sheet name="Tabellen (verbergen)" sheetId="7" state="hidden" r:id="rId4"/>
    <sheet name="N - hotelkamers" sheetId="1" r:id="rId5"/>
    <sheet name="H - hotelkamers" sheetId="2" r:id="rId6"/>
    <sheet name="U-hotel(kamers)" sheetId="3" r:id="rId7"/>
    <sheet name="N-Recreatiewoning park" sheetId="11" r:id="rId8"/>
    <sheet name="H-Recreatiewoning park" sheetId="12" r:id="rId9"/>
    <sheet name="U-Recreatiewoning park" sheetId="13" r:id="rId10"/>
    <sheet name="N - Tweede woning park" sheetId="14" r:id="rId11"/>
    <sheet name="H - Tweede woning park" sheetId="15" r:id="rId12"/>
    <sheet name="U - Tweede woning park" sheetId="16" r:id="rId13"/>
    <sheet name="N - Jaarplaats" sheetId="23" r:id="rId14"/>
    <sheet name="H - Jaarplaats" sheetId="24" r:id="rId15"/>
    <sheet name="U - Jaarplaats" sheetId="25" r:id="rId16"/>
    <sheet name="N - Toeristische kampeerplaats" sheetId="26" r:id="rId17"/>
    <sheet name="H - Toeristische kampeerplaats" sheetId="27" r:id="rId18"/>
    <sheet name="U - Toeristische kampeerplaats" sheetId="28" r:id="rId19"/>
    <sheet name="N - Verhuuraccommodatie" sheetId="29" r:id="rId20"/>
    <sheet name="H - Verhuuraccommodatie" sheetId="30" r:id="rId21"/>
    <sheet name="U - Verhuuraccommodatie" sheetId="31" r:id="rId22"/>
    <sheet name="N - Groepsaccommodatie" sheetId="32" r:id="rId23"/>
    <sheet name="H - Groepsaccommodatie" sheetId="33" r:id="rId24"/>
    <sheet name="U - Groepsaccommodatie" sheetId="34" r:id="rId25"/>
    <sheet name="N - Ligplaats" sheetId="35" r:id="rId26"/>
    <sheet name="H - Ligplaats" sheetId="36" r:id="rId27"/>
    <sheet name="U - Ligplaats" sheetId="37" r:id="rId2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5" l="1"/>
  <c r="B3" i="37"/>
  <c r="B3" i="36"/>
  <c r="B3" i="35"/>
  <c r="B3" i="3"/>
  <c r="B3" i="2"/>
  <c r="B3" i="1"/>
  <c r="B3" i="34"/>
  <c r="B3" i="33"/>
  <c r="B3" i="32"/>
  <c r="B3" i="31"/>
  <c r="B3" i="30"/>
  <c r="B3" i="29"/>
  <c r="B3" i="28"/>
  <c r="B3" i="27"/>
  <c r="B3" i="26"/>
  <c r="B3" i="25"/>
  <c r="B3" i="24"/>
  <c r="B3" i="23"/>
  <c r="B3" i="16"/>
  <c r="B3" i="13"/>
  <c r="B3" i="12"/>
  <c r="B3" i="11"/>
</calcChain>
</file>

<file path=xl/sharedStrings.xml><?xml version="1.0" encoding="utf-8"?>
<sst xmlns="http://schemas.openxmlformats.org/spreadsheetml/2006/main" count="1013" uniqueCount="252">
  <si>
    <t>Werken met het ontwikkelkader</t>
  </si>
  <si>
    <t>Het juiste kader vinden</t>
  </si>
  <si>
    <t>1. Ga naar het tabblad: "Keuzeblad type kader"</t>
  </si>
  <si>
    <t>2. Vul een antwoord in op de twee vragen die in dit tabblad gesteld worden. In het tabblad "definities" staan de definities van de verschillende logiestypen</t>
  </si>
  <si>
    <t>3. Klik op "Klik om naar het ontwikkelkader te gaan"</t>
  </si>
  <si>
    <t>Het kader invullen</t>
  </si>
  <si>
    <t>1. Geef een beoordeling (keuze tussen ja/nee) aan elk criterium. Indien een criterium niet van toepassing is op het initiatief, beoordeel het dan met "ja"</t>
  </si>
  <si>
    <t>2. Bekijk de eindbeoordeling bovenaan naast "conclusie"</t>
  </si>
  <si>
    <t>Definities deelsectoren logiesaccommodaties</t>
  </si>
  <si>
    <t>Deelsector</t>
  </si>
  <si>
    <t>Definitie</t>
  </si>
  <si>
    <t>Eenheid</t>
  </si>
  <si>
    <t>Hotel</t>
  </si>
  <si>
    <t xml:space="preserve">Een logiesaccommodatie met slaapplaatsen voor de wisselende toeristische verhuur in kamers, waar eventueel maaltijden, kleine etenswaren en dranken kunnen worden versterkt aan gasten. </t>
  </si>
  <si>
    <t>Hotelkamer</t>
  </si>
  <si>
    <t xml:space="preserve">Een kamer met slaapplaatsen als onderdeel van een logiesaccommodatie voor de wisselende toeristische verhuur, waar eventueel maaltijden, kleine etenswaren en dranken kunnen worden versterkt aan gasten. </t>
  </si>
  <si>
    <t>Bungalowpark (toeristische verhuur)</t>
  </si>
  <si>
    <r>
      <t xml:space="preserve">Een cluster van woningen met overwegend woningen </t>
    </r>
    <r>
      <rPr>
        <sz val="11"/>
        <rFont val="Calibri"/>
        <family val="2"/>
        <scheme val="minor"/>
      </rPr>
      <t>(met ieder maximaal 10 slaapplaatsen</t>
    </r>
    <r>
      <rPr>
        <sz val="11"/>
        <color theme="1"/>
        <rFont val="Calibri"/>
        <family val="2"/>
        <scheme val="minor"/>
      </rPr>
      <t xml:space="preserve">) bestemd voor de wisselende toeristische verhuur, welke het hele jaar gebruikt mogen worden voor de wisselende toeristische verhuur. </t>
    </r>
  </si>
  <si>
    <t>Recreatiewoning/appartement toeristische verhuur op park</t>
  </si>
  <si>
    <t xml:space="preserve">Een woning met maximaal 10 slaapplaatsen uit een cluster van woningen, welke bestemd is voor de wisselende toeristische verhuur, en die gedurende het hele jaar gebruikt mag worden voor de wisselende toeristische verhuur. </t>
  </si>
  <si>
    <t>Tweede woning park</t>
  </si>
  <si>
    <t xml:space="preserve">Een cluster van woningen met overwegend woningen bestemd voor de recreatieve bewoning, niet zijnde permanente bewoning en niet zijnde wisselende toeristische verhuur, welke gedurende het hele jaar gebruikt mogen worden voor recreatieve bewoning. Voor tweede woningparken is geen anterieuere overeenkomst opgesteld met afspraken over het toeristisch verhuren van de woningen. </t>
  </si>
  <si>
    <t>Tweede woning/appartement op park (geen toeristische verhuur)</t>
  </si>
  <si>
    <t xml:space="preserve">Een woning uit een cluster van woningen, die bestemd is voor recreatieve bewoning, niet zijnde permanente bewoning en niet zijnde wisselende toeristische verhuur, en die gedurende het hele jaar gebruikt mag worden voor recreatieve bewoning. </t>
  </si>
  <si>
    <t>Kampeerterrein</t>
  </si>
  <si>
    <t xml:space="preserve">Een terrein of deel van een terrein met recreatieve slaapplaatsen waar overwegend kan worden overnacht op toeristische kampeerplaatsen (in tenten, campers, toercaravans), in chalets of in verhuuraccommodaties welke gebruikt worden voor wisselend toeristisch-recreatieve verhuur. </t>
  </si>
  <si>
    <t>Jaarplaats</t>
  </si>
  <si>
    <t>Een plaats op een kampeerterrein welke ingericht is om gedurende het gehele jaar een kampeermiddel (geen woning die duurzaam verbonden is aan de grond) te plaatsen, zonder dat er van een permanent verblijf sprake is.</t>
  </si>
  <si>
    <t>Toeristische kampeerplaats</t>
  </si>
  <si>
    <t xml:space="preserve">Een plaats op een kampeerterrein welke ingericht is om op te overnachten in tenten, campers of toercaravans en gebruikt wordt voor de wisselende toeristische verhuur. </t>
  </si>
  <si>
    <t>Verhuuraccommodatie</t>
  </si>
  <si>
    <t xml:space="preserve">Een stacaravan, trekkershut of andere verhuuraccommodatie (geen woning die duurzaam verbonden is aan de grond), die naar aard en inrichting bestemd is om duurzaam ter plaatse te blijven en ingezet wordt voor de wisselende toeristische verhuur. </t>
  </si>
  <si>
    <t>Groepsaccommodatie</t>
  </si>
  <si>
    <t>Een logiesaccomodatie met ten minste 11 slaapplaatsen die logies overwegend aan personen in groepsverband (geen gezinsverband zijnde) verstrekt, met slaapgelegenheid in kamers en zalen.</t>
  </si>
  <si>
    <t>Bed in groepsaccommodatie</t>
  </si>
  <si>
    <t>Een slaapplaats in een kamer of zaal in een logiesaccommodatie met ten minste 11 slaapplaatsen die logies overwegend aan personen in groepsverband (geen gezinsverband zijnde) verstrekt.</t>
  </si>
  <si>
    <t>Jachthaven</t>
  </si>
  <si>
    <t>Een haven waar men eigen pleziervaartuigen tegen betaling aan steigers of kade in een ligplaats aan kan leggen. Dit kan zijn op een passantenplek of een vaste plaats</t>
  </si>
  <si>
    <t>Ligplaats in jachthaven</t>
  </si>
  <si>
    <t xml:space="preserve">Een ligplaats (passanten- of vaste plaats) in een haven waar men eigen pleziervaartuigen tegen betaling aan steigers of kade aan kan leggen. </t>
  </si>
  <si>
    <t>Welk type logiesaanbod wordt er ontwikkeld?</t>
  </si>
  <si>
    <t>Is er sprake van een uitbreiding van een bedrijf?</t>
  </si>
  <si>
    <t>Ja, uitbreiding in aantal eenheden</t>
  </si>
  <si>
    <t>Type logiesaanbod</t>
  </si>
  <si>
    <t>Uitbreiding</t>
  </si>
  <si>
    <t>Ja, uitbreiding in omvang van het bestemde terrein</t>
  </si>
  <si>
    <t>Ja, uitbreiding van de omvang van de eenheden/andere gebouwen</t>
  </si>
  <si>
    <t>Nee, er is sprake van een nieuwvesting op een niet-recreatieve bestemming</t>
  </si>
  <si>
    <t>Nee, er is sprake van herstructurering van andersoortige recreatieve eenheden/bestemming</t>
  </si>
  <si>
    <t>Keuze ontwikkelkader</t>
  </si>
  <si>
    <t>Ja</t>
  </si>
  <si>
    <t>Nee</t>
  </si>
  <si>
    <t>Ontwikkelkader nieuwe hotelkamer(s)</t>
  </si>
  <si>
    <t>CONCLUSIE</t>
  </si>
  <si>
    <t>A.</t>
  </si>
  <si>
    <t>Er is sprake van voldoende differentiatie</t>
  </si>
  <si>
    <t>Indien minimaal 20 kamers: Er zijn verschillende omvangen van kamers (aantallen slaapplaats per kamer)</t>
  </si>
  <si>
    <r>
      <t xml:space="preserve">Indien </t>
    </r>
    <r>
      <rPr>
        <sz val="11"/>
        <rFont val="Calibri"/>
        <family val="2"/>
        <scheme val="minor"/>
      </rPr>
      <t>minimaal</t>
    </r>
    <r>
      <rPr>
        <sz val="11"/>
        <color theme="1"/>
        <rFont val="Calibri"/>
        <family val="2"/>
        <scheme val="minor"/>
      </rPr>
      <t xml:space="preserve"> 20 kamers: Er zijn verschillende luxe- en prijsniveaus</t>
    </r>
  </si>
  <si>
    <t>Er is een goede mix van toeristisch en zakelijk: maximaal 80% van de omzet komt uit één van beide doelgroepen</t>
  </si>
  <si>
    <t>B.</t>
  </si>
  <si>
    <t>Er is aantoonbaar voldoende vraag naar het initiatief</t>
  </si>
  <si>
    <t>Er is een toeristisch-recreatieve doelgroepenfocus die aansluit bij het concept</t>
  </si>
  <si>
    <t>Het concept past goed binnen de marktgerichte deelregio</t>
  </si>
  <si>
    <t>De marktruimte op de verhuurmarkt (en indien verkoop hotelkamers verkoopmarkt) is onderbouwd</t>
  </si>
  <si>
    <t>Uit de concurrentieanalyse (met aanbieders uit de marktgerichte deelregio) blijkt dat het aanbod onderscheidend is</t>
  </si>
  <si>
    <t>Uit de concurrentieanalyse (met aanbieders uit de marktgerichte deelregio) blijkt dat de prijs-kwaliteit ten minste marktconform is</t>
  </si>
  <si>
    <t>Er is onderbouwd dat ingespeeld wordt op enkele (minimaal 3) trends voor hotels</t>
  </si>
  <si>
    <t xml:space="preserve">C. </t>
  </si>
  <si>
    <t>Er wordt bijgedragen aan de leefbaarheid</t>
  </si>
  <si>
    <t>Er is onderbouwd dat het initiatief past binnen het toeristisch beleid van de gemeente/subregio/regio</t>
  </si>
  <si>
    <t>Indien meer dan 20 kamers: Aangetoond wordt hoe veel jaarrond banen er door de exploitatie worden gecreëerd</t>
  </si>
  <si>
    <t>Indien meer dan 20 kamers: aangetoond wordt dat de extra regionale bestedingen minimaal 110% van de omzet van het initiatief bedragen</t>
  </si>
  <si>
    <t>Er is voldaan aan de eisen van participatie die gesteld worden door de gemeente</t>
  </si>
  <si>
    <t>D.</t>
  </si>
  <si>
    <t>Er wordt bijgedragen aan de circulaire doelen van de regio</t>
  </si>
  <si>
    <r>
      <t xml:space="preserve">Aangetoond wordt dat er voldaan wordt aan de normen van een gouden </t>
    </r>
    <r>
      <rPr>
        <u/>
        <sz val="11"/>
        <color theme="4"/>
        <rFont val="Calibri"/>
        <family val="2"/>
        <scheme val="minor"/>
      </rPr>
      <t>green key</t>
    </r>
    <r>
      <rPr>
        <sz val="11"/>
        <rFont val="Calibri"/>
        <family val="2"/>
        <scheme val="minor"/>
      </rPr>
      <t xml:space="preserve"> of diens rechtsopvolger</t>
    </r>
  </si>
  <si>
    <t xml:space="preserve">E. </t>
  </si>
  <si>
    <t>Stedenbouwkundige en landschappelijke kwaliteiten worden versterkt</t>
  </si>
  <si>
    <t>Indien nieuw/verbouwd gebouw: De regiokenmerken worden gebruikt en dit wordt in een landschaps- en stedenbouwkundig plan verbeeld en onderbouwd</t>
  </si>
  <si>
    <t xml:space="preserve">Indien geen welstandscommissie en indien sprake is van een nieuw/verbouwd gebouw: Middels een beeldkwaliteitsplan is aangegeven hoe de ontwikkeling ruimtelijk in de omgeving integreert in bestaand landschap of stadsgezicht. Dit beeldkwaliteitsplan is onderdeel van een anterieure overeenkomst (inclusief boetebeding). </t>
  </si>
  <si>
    <t>Zuinig ruimtegebruik: vestiging op een bestaande recreatiebestemming is onderzocht en er is uiteengezet waarom dit onvoldoende kansrijk bevonden is</t>
  </si>
  <si>
    <t>F.</t>
  </si>
  <si>
    <t>Er is sprake van een centrale bedrijfsmatige exploitatie</t>
  </si>
  <si>
    <t>Indien uitponding: Er is een contract met een exploitant (met een meerjarig onderhoudsplan)</t>
  </si>
  <si>
    <t>Indien uitponding: de eigenaren gaan zich verenigen zodat kwaliteitsborging en ondernemerschap afdwingbaar zijn (exploitatiemaatschappij, VvE appartementsrecht)</t>
  </si>
  <si>
    <t>Indien uitponding: eigenaren mogen hun hotelkamer maximaal 8 weken per jaar zelf gebruiken. Dit staat in de koopovereenkomst.</t>
  </si>
  <si>
    <t>Indien uitponding: woningen worden toeristisch-recreatief verhuurd door een centrale verhuurorganisatie</t>
  </si>
  <si>
    <t>Indien uitponding: de koop- en aannemingsovereenkomst met kettingbeding is onderdeel van de anterieure overeenkomst (met boetebeding) met hierin. Ook is onderstaande geregeld in kwalitatieve verplichten in de koopovereenkomst.</t>
  </si>
  <si>
    <t>Verplichte deelname aan een organisatievorm als exploitatiemaatschappij of VvE met appartementsrecht</t>
  </si>
  <si>
    <t>Maximaal 8 weken per jaar eigen gebruik van eigenaren</t>
  </si>
  <si>
    <t>Verplichte bijdrage door eigenaren aan een beheer- en onderhoudsfonds voor de kamers, het hotel en de voorzieningen</t>
  </si>
  <si>
    <t>Bepalingen over het nakomen van deze afspraken incl. boeteclausules</t>
  </si>
  <si>
    <t xml:space="preserve">Indien uitponding: initiatiefnemer is bereid in de anterieure overeenkomst op te nemen dat bij overtreding van de anterieure overeenkomst, de verzoeker aan de gemeente, zonder rechtelijke tussenkomst, een direct opeisbare – niet voor matiging en/of compensatie vatbare – boete van [invullen] verbeurt </t>
  </si>
  <si>
    <t xml:space="preserve">G. </t>
  </si>
  <si>
    <t>Er is een financieel plan opgesteld voor tijdens de exploitatiefase</t>
  </si>
  <si>
    <t>Er is een sluitende exploitatiebegroting opgesteld voor ten minste 5 jaren</t>
  </si>
  <si>
    <t>Er is een investeringsplan opgesteld voor ten minste 5 jaren</t>
  </si>
  <si>
    <t>Er is een sluitende financieringsbegroting opgesteld voor ten minste 5 jaren</t>
  </si>
  <si>
    <t>Er is een sluitende liquiditeisbegroting opgesteld voor ten minste 5 jaren</t>
  </si>
  <si>
    <t>Er is een risico-analyse uitgevoerd waarin ten minste de 5 grootste risico's worden beschreven en aangegeven wordt hoe met deze risico's wordt omgegaan.</t>
  </si>
  <si>
    <t>Ontwikkelkader herstructurering naar hotelkamer(s)</t>
  </si>
  <si>
    <t>Indien minimaal 20 kamers: Er zijn verschillende luxe- en prijsniveaus</t>
  </si>
  <si>
    <t>Indien meer dan 20 kamers: Aangetoond wordt hoe veel jaarrond banen er meer (t.o.v. huidige functie) door de exploitatie worden gecreëerd</t>
  </si>
  <si>
    <t>Ontwikkelkader uitbreiding hotel</t>
  </si>
  <si>
    <t xml:space="preserve"> </t>
  </si>
  <si>
    <t>Indien uitbreiding met minimaal 20 kamers: Er zijn verschillende omvangen van kamers (aantallen slaapplaats per kamer)</t>
  </si>
  <si>
    <t>Indien uitbreiding met minimaal 20 kamers: Er zijn verschillende luxe- en prijsniveaus</t>
  </si>
  <si>
    <t>Indien uitbreiding in eenheden: de marktruimte op de verhuurmarkt (en indien verkoop hotelkamers verkoopmarkt) is onderbouwd</t>
  </si>
  <si>
    <t>Indien uitbreiding met meer dan 20 kamers: Aangetoond wordt hoe veel jaarrond banen er door de exploitatie worden gecreëerd</t>
  </si>
  <si>
    <t>Indien uitbreiding met meer dan 20 kamers: aangetoond wordt dat de extra regionale bestedingen minimaal 110% van de omzet van het initiatief bedragen</t>
  </si>
  <si>
    <t xml:space="preserve">Indien geen welstandscommissie en indien sprake is van een ruimtelijke ontwikkeling: Middels een beeldkwaliteitsplan is aangegeven hoe de ontwikkeling ruimtelijk in de omgeving integreert in bestaand landschap of stadsgezicht. Dit beeldkwaliteitsplan is onderdeel van een anterieure overeenkomst (inclusief boetebeding). </t>
  </si>
  <si>
    <t>Ontwikkelkader nieuwe recreatiewoning (toeristische verhuur) op park</t>
  </si>
  <si>
    <t>Indien minimaal 20 recreatiewoningen: er zijn verschillende omvangen van woningen (aantallen slaapplaats per woning)</t>
  </si>
  <si>
    <t>Indien minimaal 20 recreatiewoningen: er zijn verschillende luxe- en prijsniveaus</t>
  </si>
  <si>
    <t>Indien minimaal 20 recreatiewoningen: ten minste 5% van de woningen is een MIVA woning.</t>
  </si>
  <si>
    <t>De marktruimte op de verhuurmarkt (en indien verkoop recreatiewoningen verkoopmarkt) is onderbouwd</t>
  </si>
  <si>
    <t>Er is onderbouwd dat ingespeeld wordt op enkele (minimaal 3) trends voor recreatiewoningen op een park</t>
  </si>
  <si>
    <r>
      <t>Het merendeel van de centrumvoorzieningen (horeca, supermarkt, zwembad, binnenspeeltuin etc.) is publiek toegankelijk ó</t>
    </r>
    <r>
      <rPr>
        <sz val="11"/>
        <rFont val="Calibri"/>
        <family val="2"/>
        <scheme val="minor"/>
      </rPr>
      <t xml:space="preserve">f er zijn (beargumenteerd) </t>
    </r>
    <r>
      <rPr>
        <sz val="11"/>
        <color theme="1"/>
        <rFont val="Calibri"/>
        <family val="2"/>
        <scheme val="minor"/>
      </rPr>
      <t>geen centrumvoorzieningen</t>
    </r>
  </si>
  <si>
    <t>Indien minimaal 20 recreatiewoningen: aangetoond wordt hoe veel jaarrond banen er door de exploitatie worden gecreëerd</t>
  </si>
  <si>
    <t>Indien minimaal 20 recreatiewoningen: aangetoond wordt dat de extra regionale bestedingen minimaal 110% van de omzet van het initiatief bedragen</t>
  </si>
  <si>
    <t>Landschappelijke kwaliteiten worden versterkt</t>
  </si>
  <si>
    <t>Indien nieuwe/verbouwde gebouwen: De regiokenmerken worden gebruikt en dit wordt in een landschapsplan verbeeld en onderbouwd</t>
  </si>
  <si>
    <t>Indien geen welstandscommissie en indien sprake is van nieuwe/verbouwde gebouwen: Middels een beeldkwaliteitsplan is aangegeven hoe de ontwikkeling ruimtelijk in de omgeving integreert in bestaand landschap. Dit beeldkwaliteitsplan is onderdeel van een anterieure overeenkomst (inclusief boetebeding)</t>
  </si>
  <si>
    <t xml:space="preserve">De dichtheid van de woningen op het park bedraagt maximaal 15 eenheden per ha. </t>
  </si>
  <si>
    <t>Het initiatief draagt bij aan de streekeigen biodiversiteit</t>
  </si>
  <si>
    <t xml:space="preserve">Minimaal 20% van het terrein wordt groenblauw landschap. Dit wordt vastgelegd in een anterieure overeenkomst (inclusief boetebeding). </t>
  </si>
  <si>
    <t>De maximale aaneengesloten verblijfsduur bedraagt 2 maanden</t>
  </si>
  <si>
    <t>Indien uitponding: de eigenaren gaan zich verenigen zodat kwaliteitsborging en recreatief ondernemerschap afdwingbaar zijn (exploitatiemaatschappij, VvE appartementsrecht)</t>
  </si>
  <si>
    <t>Indien uitponding: eigenaren mogen hun woning maximaal 8 weken per jaar zelf gebruiken. Dit staat in de koopovereenkomst.</t>
  </si>
  <si>
    <t xml:space="preserve">Verplichte bijdrage door eigenaren aan een beheer- en onderhoudsfonds voor de woningen, het park en de centrale voorzieningen </t>
  </si>
  <si>
    <t>Een stijlboek</t>
  </si>
  <si>
    <t>Ontwikkelkader herstructurering naar recreatiewoning (toeristische verhuur) op park</t>
  </si>
  <si>
    <t>Indien minimaal 20 recreatiewoningen: Er zijn verschillende omvangen van woningen (aantallen slaapplaats per woning)</t>
  </si>
  <si>
    <t>Indien minimaal 20 recreatiewoningen: Er zijn verschillende luxe- en prijsniveaus</t>
  </si>
  <si>
    <t>Indien minimaal 20 recreatiewoningen: ten minste 5% van de woningen is een MIVA woning</t>
  </si>
  <si>
    <t>Het bestaand aantal eenheden wordt verdund met minimaal 50% van de eenheden</t>
  </si>
  <si>
    <t>Het merendeel van de centrumvoorzieningen (horeca, supermarkt, zwembad, binnenspeeltuin etc.) is publiek toegankelijk óf er zijn onderbouwd geen centrumvoorzieningen</t>
  </si>
  <si>
    <t>Indien minimaal 20 recreatiewoningen: Aangetoond wordt hoe veel jaarrond banen er (meer dan in de huidige functie) door de exploitatie worden gecreëerd</t>
  </si>
  <si>
    <t xml:space="preserve">Indien geen welstandscommissie en indien sprake is van nieuwe/verbouwde gebouwen: Middels een beeldkwaliteitsplan is aangegeven hoe de ontwikkeling ruimtelijk in de omgeving integreert in bestaand landschap. Dit beeldkwaliteitsplan is onderdeel van een anterieure overeenkomst (inclusief boetebeding). </t>
  </si>
  <si>
    <t>Minimaal 20% van het terrein wordt groenblauw landschap</t>
  </si>
  <si>
    <t>Ontwikkelkader uitbreiding bungalowpark toeristische verhuur</t>
  </si>
  <si>
    <t>Indien uitbreiding van minimaal 20 recreatiewoningen: Er zijn verschillende omvangen van woningen (aantallen slaapplaats per woning)</t>
  </si>
  <si>
    <t>Indien uitbreiding van minimaal 20 recreatiewoningen: Er zijn verschillende luxe- en prijsniveaus</t>
  </si>
  <si>
    <t>Indien uitbreiding van minimaal 20 recreaitewoningen: ten minste 5% van de uitbreiding is een MIVA woning</t>
  </si>
  <si>
    <t>Indien uitbreiding in aantallen eenheden: de marktruimte op de verhuurmarkt (en indien verkoop recreatiewoningen verkoopmarkt) is onderbouwd</t>
  </si>
  <si>
    <t>Indien uitbreiding in aantallen eenheden: er is sprake van verdunning in het aantal eenheden per ha. op het totale terrein</t>
  </si>
  <si>
    <t>Indien uitbreiding met minimaal 20 recreatiewoningen: Aangetoond wordt hoe veel jaarrond banen er door de exploitatie worden gecreëerd</t>
  </si>
  <si>
    <t>Indien uitbreiding met minimaal 20 recreatiewoningen: aangetoond wordt dat de extra regionale bestedingen minimaal 110% van de omzet van het initiatief bedragen</t>
  </si>
  <si>
    <t xml:space="preserve">Indien geen welstandscommissie en sprake van nieuwe/verbouwde gebouwen: Middels een beeldkwaliteitsplan is aangegeven hoe de ontwikkeling ruimtelijk in de omgeving integreert in bestaand landschap. Dit beeldkwaliteitsplan is onderdeel van een anterieure overeenkomst (inclusief boetebeding). </t>
  </si>
  <si>
    <t xml:space="preserve">De dichtheid van de woningen op het park en (indien uitbreiding in omvang terrein) op het uitbreidingsterrein bedraagt maximaal 15 eenheden per ha. </t>
  </si>
  <si>
    <t>Indien uitbreiding in eenheden: er is geen sprake van verdichting op het totale terrein</t>
  </si>
  <si>
    <t>Indien uitbreiding in eenheden: Er is een sluitende exploitatiebegroting opgesteld voor ten minste 5 jaren</t>
  </si>
  <si>
    <t>Indien uitbreiding in eenheden: Er is een investeringsplan opgesteld voor ten minste 5 jaren</t>
  </si>
  <si>
    <t>Indien uitbreiding in eenheden: Er is een sluitende financieringsbegroting opgesteld voor ten minste 5 jaren</t>
  </si>
  <si>
    <t>Indien uitbreiding in eenheden: Er is een sluitende liquiditeisbegroting opgesteld voor ten minste 5 jaren</t>
  </si>
  <si>
    <t>Ontwikkelkader nieuwe tweede woning op park</t>
  </si>
  <si>
    <t>Er zijn geen nieuwe tweede woningen parken toegestaan. Er mag dus geen doorgang worden verleend.</t>
  </si>
  <si>
    <t>Ontwikkelkader herstructurering naar tweede woning op park</t>
  </si>
  <si>
    <t>Herstructureringen naar tweede woningen parken zijn niet toegestaan. Er mag dus geen doorgang worden verleend.</t>
  </si>
  <si>
    <t>Ontwikkelkader uitbreiding tweede woningpark</t>
  </si>
  <si>
    <t>Er is geen sprake van een uitbreiding in het aantal eenheden</t>
  </si>
  <si>
    <t>Er is sprake van kwaliteitsverbetering van het park door uitbreiding van het park in omvang en/of uitbreiding woningen of voorzieningen</t>
  </si>
  <si>
    <t xml:space="preserve">Er is geen sprake van permanente bewoning </t>
  </si>
  <si>
    <t>C.</t>
  </si>
  <si>
    <t>Indien nieuwe/verbouwde gebouwen: de regiokenmerken worden gebruikt en dit wordt in een landschapsplan verbeeld en onderbouwd</t>
  </si>
  <si>
    <t xml:space="preserve">Indien geen welstandscommissie en indien sprake van nieuwe/verbouwde gebouwen: middels een beeldkwaliteitsplan is aangegeven hoe de ontwikkeling ruimtelijk in de omgeving integreert in bestaand landschap. Dit beeldkwaliteitsplan is onderdeel van een anterieure overeenkomst (inclusief boetebeding). </t>
  </si>
  <si>
    <t>Het bestaande terrein krijgt een kwaliteitsimpuls door het toevoegen van groenblauw landschap (min omvang 10% van het totale terrein)</t>
  </si>
  <si>
    <t>Ontwikkelkader nieuwe jaarplaats</t>
  </si>
  <si>
    <t>Indien gasten een nieuwe stacaravan of chalet moeten kopen: er is keuze uit ten minste drie typen</t>
  </si>
  <si>
    <t>De marktruimte op de verhuurmarkt (en indien verplicht een stacaravan/chalet gekocht moet worden verkoopmarkt) is onderbouwd</t>
  </si>
  <si>
    <r>
      <t xml:space="preserve">Aangetoond wordt dat er voldaan wordt aan de normen van een zilveren </t>
    </r>
    <r>
      <rPr>
        <u/>
        <sz val="11"/>
        <color theme="4"/>
        <rFont val="Calibri"/>
        <family val="2"/>
        <scheme val="minor"/>
      </rPr>
      <t>green key</t>
    </r>
    <r>
      <rPr>
        <sz val="11"/>
        <rFont val="Calibri"/>
        <family val="2"/>
        <scheme val="minor"/>
      </rPr>
      <t xml:space="preserve"> of diens rechtsopvolger</t>
    </r>
  </si>
  <si>
    <t>De regiokenmerken worden gebruikt en dit wordt in een landschapsplan verbeeld en onderbouwd</t>
  </si>
  <si>
    <t xml:space="preserve">Middels een beeldkwaliteitsplan is aangegeven hoe de ontwikkeling ruimtelijk in de omgeving integreert in bestaand landschap. Dit beeldkwaliteitsplan is onderdeel van een anterieure overeenkomst (inclusief boetebeding). </t>
  </si>
  <si>
    <t xml:space="preserve">De dichtheid van de eenheden op het park bedraagt maximaal 25 eenheden per ha. </t>
  </si>
  <si>
    <t>Gasten betalen een jaarlijks bedrag aan de exploitant voor het gebruik van de grond (geen uitponding van de grond)</t>
  </si>
  <si>
    <t>Er is een stijlboek met hierin bepalingen over het exterieur van de chalet/stacaravan, de plaats en de leeftijd van de chalet/stacaravan</t>
  </si>
  <si>
    <t>Bij aangaan van de verhuurovereenkomst worden gasten op het stijlboek gewezen en tekenen zij de (aanvullende RECRON-)voorwaarden voor vaste plaatsen met boeteclausules over het nakomen hiervan</t>
  </si>
  <si>
    <t>Er is een risico-analyse uitgevoerd waarin ten minste de 5 grootste risico's worden beschreven en aangegeven wordt hoe met deze risico's wordt omgegaan</t>
  </si>
  <si>
    <t>Ontwikkelkader herstructurering naar jaarplaats</t>
  </si>
  <si>
    <t>Ontwikkelkader uitbreiding jaarplaatsen</t>
  </si>
  <si>
    <t>Indien uitbreiding in aantallen eenheden: de marktruimte op de verhuurmarkt (en indien verplicht een stacaravan/chalet gekocht moet worden verkoopmarkt) is onderbouwd</t>
  </si>
  <si>
    <t xml:space="preserve">De dichtheid van de eenheden op het park of (in het geval van uitbreiding perceel) op het uitbreidingsperceel bedraagt maximaal 25 eenheden per ha. </t>
  </si>
  <si>
    <t>Indien uitbreiding in eenheden: er is sprake van verdunning van het aantal eenheden per hectare op het totale terrein</t>
  </si>
  <si>
    <t>Ontwikkelkader nieuwe toeristische kampeerplaats</t>
  </si>
  <si>
    <t>Indien meer dan 50 toeristische kampeerplaatsen: Er zijn verschillende luxe- en prijsniveaus</t>
  </si>
  <si>
    <t>De marktruimte op de verhuurmarkt voor het initiatief is onderbouwd</t>
  </si>
  <si>
    <t>Indien meer dan 50 toeristische kampeerplaatsen: aangetoond wordt hoe veel jaarrond banen er door de exploitatie worden gecreëerd</t>
  </si>
  <si>
    <t>Indien meer dan 50 toeristische kampeerplaatsen: aangetoond wordt dat de regionale bestedingen minimaal 110% van de omzet van het initiatief bedragen</t>
  </si>
  <si>
    <t>Ontwikkelkader herstructurering naar toeristische kampeerplaats</t>
  </si>
  <si>
    <t>Er is een sluitende  financieringsbegroting opgesteld voor ten minste 5 jaren</t>
  </si>
  <si>
    <t>Ontwikkelkader uitbreiding toeristische kampeerplaatsen</t>
  </si>
  <si>
    <t>Indien uitbreiding in aantal eenheden: de marktruimte op de verhuurmarkt voor het initiatief is onderbouwd</t>
  </si>
  <si>
    <t>Indien uitbreiding met meer dan 50 toeristische kampeerplaatsen: Aangetoond wordt hoe veel jaarrond banen er door de exploitatie worden gecreëerd</t>
  </si>
  <si>
    <t>Indien uitbreiding met meer dan 50 toeristische kampeerplaatsen: aangetoond wordt dat de regionale bestedingen minimaal 110% van de omzet van het initiatief bedragen</t>
  </si>
  <si>
    <t>Indien ruimtelijke ontwikkeling: de regiokenmerken worden gebruikt en dit wordt in een landschapsplan verbeeld en onderbouwd</t>
  </si>
  <si>
    <t xml:space="preserve">Indien ruimtelijke ontwikkeling: middels een beeldkwaliteitsplan is aangegeven hoe de ontwikkeling ruimtelijk in de omgeving integreert in bestaand landschap. Dit beeldkwaliteitsplan is onderdeel van een anterieure overeenkomst (inclusief boetebeding). </t>
  </si>
  <si>
    <t xml:space="preserve">De dichtheid van de eenheden op het park bedraagt of (bij uitbreiding in perceeloppervlakte) op het nieuwe perceel bedraagt maximaal 25 eenheden per ha. </t>
  </si>
  <si>
    <t>Ontwikkelkader nieuwe verhuuraccommodatie</t>
  </si>
  <si>
    <t>Indien minimaal 20 verhuuraccommodaties: er zijn verschillende omvangen van verhuuraccommodaties (aantallen slaapplaats per woning)</t>
  </si>
  <si>
    <t>Indien minimaal 20 verhuuraccommodaties: er zijn verschillende luxe- en prijsniveaus van verhuuraccommodaties</t>
  </si>
  <si>
    <t>De marktruimte op de verhuurmarkt (en indien verkoop van accommodaties op de verkoopmarkt) voor het initiatief is onderbouwd</t>
  </si>
  <si>
    <t>Indien minimaal 20 verhuuraccommodaties: aangetoond wordt hoe veel jaarrond banen er door de exploitatie worden gecreëerd</t>
  </si>
  <si>
    <t>Indien minimaal 20 verhuuraccommodaties: aangetoond wordt dat de regionale bestedingen minimaal 110% van de omzet van het initiatief bedragen</t>
  </si>
  <si>
    <t xml:space="preserve">De dichtheid van de eenheden op het park bedraagt maximaal 15 eenheden per ha. </t>
  </si>
  <si>
    <t>Minimaal 20% van het terrein wordt groenblauw landschap. Dit wordt vastgelegd in een anterieure overeenkomst (met boetebeding)</t>
  </si>
  <si>
    <t>Indien uitponding: eigenaren mogen hun accommodatie maximaal 8 weken per jaar zelf gebruiken. Dit staat in de koopovereenkomst.</t>
  </si>
  <si>
    <t>Indien uitponding: verhuuraccommodaties worden toeristisch-recreatief verhuurd door een centrale verhuurorganisatie</t>
  </si>
  <si>
    <t xml:space="preserve">Verplichte bijdrage door eigenaren aan een beheer- en onderhoudsfonds voor de accommodaties, het park en de centrale voorzieningen </t>
  </si>
  <si>
    <t>Ontwikkelkader herstructurering naar verhuuraccommodatie</t>
  </si>
  <si>
    <t>Indien minimaal 20 verhuuraccommodaties: Er zijn verschillende omvangen van verhuuraccommodaties (aantallen slaapplaats per woning)</t>
  </si>
  <si>
    <t>Indien minimaal 20 verhuuraccommodaties: Er zijn verschillende luxe- en prijsniveaus van verhuuraccommodaties</t>
  </si>
  <si>
    <t>Indien minimaal 20 verhuuraccommodaties: Aangetoond wordt hoe veel jaarrond banen er (meer dan in de huidige functie) door de exploitatie worden gecreëerd</t>
  </si>
  <si>
    <t>Ontwikkelkader uitbreiding verhuuraccommodaties</t>
  </si>
  <si>
    <t>Indien uitbreiding met minimaal 20 verhuuraccommodaties: Er zijn verschillende omvangen van verhuuraccommodaties (aantallen slaapplaats per woning)</t>
  </si>
  <si>
    <t>Indien uitbreiding met minimaal 20 verhuuraccommodaties: Er zijn verschillende luxe- en prijsniveaus van verhuuraccommodaties</t>
  </si>
  <si>
    <t>Indien uitbreiding in aantal eenheden: de marktruimte op de verhuurmarkt (en indien verkoop van accommodaties op de verkoopmarkt) voor het initiatief is onderbouwd</t>
  </si>
  <si>
    <t>Indien uitbreiding met minimaal 20 verhuuraccommodaties: Aangetoond wordt hoe veel jaarrond banen er door de exploitatie worden gecreëerd</t>
  </si>
  <si>
    <t>Indien uitbreiding met minimaal 20 verhuuraccommodaties: aangetoond wordt dat de regionale bestedingen minimaal 110% van de omzet van het initiatief bedragen</t>
  </si>
  <si>
    <t xml:space="preserve">Indien ruimtelijke uitbreiding: middels een beeldkwaliteitsplan is aangegeven hoe de ontwikkeling ruimtelijk in de omgeving integreert in bestaand landschap. Dit beeldkwaliteitsplan is onderdeel van een anterieure overeenkomst (inclusief boetebeding). </t>
  </si>
  <si>
    <t xml:space="preserve">De dichtheid van de eenheden op het park of (indien uitbreiding in oppervlakte perceel) op het uitbreidingsperceel bedraagt maximaal 15 eenheden per ha. </t>
  </si>
  <si>
    <t xml:space="preserve">De maximale aaneengesloten verblijfsduur bedraagt 2 maanden </t>
  </si>
  <si>
    <t>Ontwikkelkader nieuw (bed in) groepsaccommodatie</t>
  </si>
  <si>
    <t>Indien het aantal bedden &gt; 30: het is ook mogelijk om aan meerdere kleinere gezelschappen te verhuren</t>
  </si>
  <si>
    <t>Aangetoond wordt hoe veel regionale bestedingen er door de exploitatie worden gegenereerd</t>
  </si>
  <si>
    <t xml:space="preserve">Indien geen welstandscommissie en indien sprake van een nieuw/verbouwd gebouw: Middels een beeldkwaliteitsplan is aangegeven hoe de ontwikkeling ruimtelijk in de omgeving integreert in bestaand landschap of stadsgezicht. Dit beeldkwaliteitsplan is onderdeel van een anterieure overeenkomst (inclusief boetebeding). </t>
  </si>
  <si>
    <t>De maximale aaneengesloten verblijfsduur bedraagt 6 weken</t>
  </si>
  <si>
    <t>Ontwikkelkader herstructurering naar (bed in) groepsaccommodatie</t>
  </si>
  <si>
    <t>Ontwikkelkader uitbreiding groepsaccommodatie</t>
  </si>
  <si>
    <t xml:space="preserve">Indien geen welstandscommissie en sprake van een nieuw/verbouwd gebouw: middels een beeldkwaliteitsplan is aangegeven hoe de ontwikkeling ruimtelijk in de omgeving integreert in bestaand landschap of stadsgezicht. Dit beeldkwaliteitsplan is onderdeel van een anterieure overeenkomst (inclusief boetebeding). </t>
  </si>
  <si>
    <t>Ontwikkelkader nieuwe ligplaats in jachthaven</t>
  </si>
  <si>
    <t>Er is een combinatie van passanten- en vaste ligplaatsen</t>
  </si>
  <si>
    <t>Er zijn mogelijkheden tot neveninkomsten</t>
  </si>
  <si>
    <t>Indien minimaal 50 ligplaatsen: aangetoond wordt hoe veel jaarrond banen er door de exploitatie worden gecreëerd</t>
  </si>
  <si>
    <t>Indien minimaal 50 ligplaatsen: aangetoond wordt dat de regionale bestedingen minimaal 110% van de omzet van het initiatief bedragen</t>
  </si>
  <si>
    <t>Er is overeenstemming met de Waterwet</t>
  </si>
  <si>
    <t>Er is overeenstemming met de regels uit de Keur</t>
  </si>
  <si>
    <t>Er is aangetoonde toestemming van de waterbeheerder</t>
  </si>
  <si>
    <t>Er is aangetoonde toestemming van de dijkbeheerder</t>
  </si>
  <si>
    <r>
      <t xml:space="preserve">Aangetoond wordt dat er voldaan wordt aan de normen van de </t>
    </r>
    <r>
      <rPr>
        <u/>
        <sz val="11"/>
        <color theme="4"/>
        <rFont val="Calibri"/>
        <family val="2"/>
        <scheme val="minor"/>
      </rPr>
      <t xml:space="preserve">blauwe vlag </t>
    </r>
    <r>
      <rPr>
        <sz val="11"/>
        <rFont val="Calibri"/>
        <family val="2"/>
        <scheme val="minor"/>
      </rPr>
      <t>of diens rechtsopvolger</t>
    </r>
  </si>
  <si>
    <t>E</t>
  </si>
  <si>
    <t>F</t>
  </si>
  <si>
    <t>Ontwikkelkader herstructurering naar ligplaats in jachthaven</t>
  </si>
  <si>
    <t>Het concept past goed bij de marktgerichte deelregio</t>
  </si>
  <si>
    <t>Indien minimaal 50 ligplaatsen: aangetoond wordt hoe veel jaarrond banen er (meer dan in de huidige functie) door de exploitatie worden gecreëerd</t>
  </si>
  <si>
    <t>E.</t>
  </si>
  <si>
    <t>Ontwikkelkader uitbreiding jachthaven</t>
  </si>
  <si>
    <t>Indien uitbreiding met minimaal 50 ligplaatsen: aangetoond wordt hoe veel jaarrond banen er door de exploitatie worden gecreëerd</t>
  </si>
  <si>
    <t>Indien uitbreiding met minimaal 50 ligplaatsen: aangetoond wordt dat de regionale bestedingen minimaal 110% van de omzet van het initiatief bedragen</t>
  </si>
  <si>
    <t xml:space="preserve">Ja/nee </t>
  </si>
  <si>
    <t xml:space="preserve">Toelichting </t>
  </si>
  <si>
    <t>Ja/nee</t>
  </si>
  <si>
    <t>Toelichting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</si>
</sst>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color rgb="FF202124"/>
      <name val="Arial"/>
      <family val="2"/>
    </font>
    <font>
      <sz val="11"/>
      <name val="Calibri"/>
      <family val="2"/>
      <scheme val="minor"/>
    </font>
    <font>
      <u/>
      <sz val="14"/>
      <color theme="1"/>
      <name val="Calibri"/>
      <family val="2"/>
      <scheme val="minor"/>
    </font>
    <font>
      <b/>
      <sz val="18"/>
      <color theme="1"/>
      <name val="Calibri"/>
      <family val="2"/>
      <scheme val="minor"/>
    </font>
    <font>
      <u/>
      <sz val="11"/>
      <color theme="1"/>
      <name val="Calibri"/>
      <family val="2"/>
      <scheme val="minor"/>
    </font>
    <font>
      <i/>
      <sz val="11"/>
      <color theme="1"/>
      <name val="Calibri"/>
      <family val="2"/>
      <scheme val="minor"/>
    </font>
    <font>
      <i/>
      <sz val="11"/>
      <color rgb="FF000000"/>
      <name val="Calibri"/>
      <family val="2"/>
      <scheme val="minor"/>
    </font>
    <font>
      <sz val="11"/>
      <color rgb="FFFF0000"/>
      <name val="Calibri"/>
      <family val="2"/>
      <scheme val="minor"/>
    </font>
    <font>
      <u/>
      <sz val="11"/>
      <name val="Calibri"/>
      <family val="2"/>
      <scheme val="minor"/>
    </font>
    <font>
      <b/>
      <sz val="11"/>
      <name val="Calibri"/>
      <family val="2"/>
      <scheme val="minor"/>
    </font>
    <font>
      <i/>
      <sz val="11"/>
      <name val="Calibri"/>
      <family val="2"/>
      <scheme val="minor"/>
    </font>
    <font>
      <u/>
      <sz val="11"/>
      <color theme="10"/>
      <name val="Calibri"/>
      <family val="2"/>
      <scheme val="minor"/>
    </font>
    <font>
      <u/>
      <sz val="11"/>
      <color theme="4"/>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27">
    <xf numFmtId="0" fontId="0" fillId="0" borderId="0" xfId="0"/>
    <xf numFmtId="0" fontId="1" fillId="0" borderId="0" xfId="0" applyFont="1"/>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2" fillId="0" borderId="0" xfId="0" applyFont="1"/>
    <xf numFmtId="0" fontId="3" fillId="0" borderId="0" xfId="0" applyFont="1" applyAlignment="1">
      <alignment wrapText="1"/>
    </xf>
    <xf numFmtId="0" fontId="4" fillId="0" borderId="0" xfId="0" applyFont="1"/>
    <xf numFmtId="0" fontId="0" fillId="2" borderId="0" xfId="0" applyFill="1"/>
    <xf numFmtId="0" fontId="5" fillId="0" borderId="0" xfId="0" applyFont="1"/>
    <xf numFmtId="0" fontId="6" fillId="0" borderId="0" xfId="0" applyFont="1"/>
    <xf numFmtId="0" fontId="8" fillId="0" borderId="0" xfId="0" applyFont="1"/>
    <xf numFmtId="0" fontId="7" fillId="0" borderId="0" xfId="0" applyFont="1"/>
    <xf numFmtId="0" fontId="3" fillId="0" borderId="0" xfId="0" applyFont="1"/>
    <xf numFmtId="0" fontId="6" fillId="3" borderId="0" xfId="0" applyFont="1" applyFill="1"/>
    <xf numFmtId="0" fontId="1" fillId="3" borderId="0" xfId="0" applyFont="1" applyFill="1"/>
    <xf numFmtId="0" fontId="0" fillId="3" borderId="0" xfId="0" applyFill="1"/>
    <xf numFmtId="0" fontId="3" fillId="0" borderId="0" xfId="0" applyFont="1" applyAlignment="1">
      <alignment vertical="center" wrapText="1"/>
    </xf>
    <xf numFmtId="0" fontId="9" fillId="0" borderId="0" xfId="0" applyFont="1"/>
    <xf numFmtId="0" fontId="10" fillId="0" borderId="0" xfId="0" applyFont="1"/>
    <xf numFmtId="0" fontId="11" fillId="0" borderId="0" xfId="0" applyFont="1"/>
    <xf numFmtId="0" fontId="12" fillId="0" borderId="0" xfId="0" applyFont="1"/>
    <xf numFmtId="0" fontId="3" fillId="0" borderId="0" xfId="1" applyFont="1"/>
    <xf numFmtId="0" fontId="0" fillId="0" borderId="1" xfId="0" applyBorder="1" applyAlignment="1">
      <alignment wrapText="1"/>
    </xf>
    <xf numFmtId="0" fontId="0" fillId="0" borderId="0" xfId="0" applyAlignment="1">
      <alignment vertical="center" wrapText="1"/>
    </xf>
    <xf numFmtId="0" fontId="0" fillId="0" borderId="0" xfId="0" applyAlignment="1">
      <alignment horizontal="left" vertical="center"/>
    </xf>
    <xf numFmtId="0" fontId="5" fillId="0" borderId="0" xfId="0" applyFont="1" applyAlignment="1">
      <alignment horizontal="left"/>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F6B1FB-B9F1-4B71-84A8-09CF95A2C2A4}" name="Tabel1" displayName="Tabel1" ref="B2:B13" totalsRowShown="0">
  <autoFilter ref="B2:B13" xr:uid="{D9F6B1FB-B9F1-4B71-84A8-09CF95A2C2A4}"/>
  <tableColumns count="1">
    <tableColumn id="1" xr3:uid="{27B83517-94E2-4BD1-9C23-48A2C4B55B8B}" name="Type logiesaanbod"/>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9C4164D-D2DA-4DF6-9C4F-C0F2ED599ABB}" name="Tabel2" displayName="Tabel2" ref="E2:E7" totalsRowShown="0">
  <autoFilter ref="E2:E7" xr:uid="{A9C4164D-D2DA-4DF6-9C4F-C0F2ED599ABB}"/>
  <tableColumns count="1">
    <tableColumn id="1" xr3:uid="{B8FFC99C-24D4-4FFA-B268-CD9B58A420BF}" name="Uitbreiding"/>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629C849-E484-4AFF-9B3A-185B8A2D939A}" name="Tabel3" displayName="Tabel3" ref="E10:E12" totalsRowShown="0">
  <autoFilter ref="E10:E12" xr:uid="{E629C849-E484-4AFF-9B3A-185B8A2D939A}"/>
  <tableColumns count="1">
    <tableColumn id="1" xr3:uid="{6F4A992E-DBAF-41B2-9DED-0767C5864723}" name="Keuze ontwikkelkader"/>
  </tableColumns>
  <tableStyleInfo name="TableStyleMedium2"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greenkey.nl/"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25.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26.xml.rels><?xml version="1.0" encoding="UTF-8" standalone="yes"?>
<Relationships xmlns="http://schemas.openxmlformats.org/package/2006/relationships"><Relationship Id="rId1" Type="http://schemas.openxmlformats.org/officeDocument/2006/relationships/hyperlink" Target="https://www.blauwevlag.nl/"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https://www.blauwevlag.nl/" TargetMode="External"/></Relationships>
</file>

<file path=xl/worksheets/_rels/sheet28.xml.rels><?xml version="1.0" encoding="UTF-8" standalone="yes"?>
<Relationships xmlns="http://schemas.openxmlformats.org/package/2006/relationships"><Relationship Id="rId1" Type="http://schemas.openxmlformats.org/officeDocument/2006/relationships/hyperlink" Target="https://www.blauwevlag.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reenkey.nl/"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greenkey.nl/"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FC48F-658D-4054-A639-72DBBA6AFA60}">
  <dimension ref="B3:S12"/>
  <sheetViews>
    <sheetView zoomScale="90" zoomScaleNormal="90" workbookViewId="0">
      <selection activeCell="B3" sqref="B3"/>
    </sheetView>
  </sheetViews>
  <sheetFormatPr defaultRowHeight="14.5" x14ac:dyDescent="0.35"/>
  <sheetData>
    <row r="3" spans="2:19" x14ac:dyDescent="0.35">
      <c r="B3" s="14" t="s">
        <v>0</v>
      </c>
      <c r="C3" s="16"/>
      <c r="D3" s="16"/>
      <c r="E3" s="16"/>
      <c r="F3" s="16"/>
      <c r="G3" s="16"/>
      <c r="H3" s="16"/>
      <c r="I3" s="16"/>
      <c r="J3" s="16"/>
      <c r="K3" s="16"/>
      <c r="L3" s="16"/>
      <c r="M3" s="16"/>
      <c r="N3" s="16"/>
      <c r="O3" s="16"/>
      <c r="P3" s="16"/>
      <c r="Q3" s="16"/>
      <c r="R3" s="16"/>
      <c r="S3" s="16"/>
    </row>
    <row r="4" spans="2:19" x14ac:dyDescent="0.35">
      <c r="B4" s="14"/>
      <c r="C4" s="16"/>
      <c r="D4" s="16"/>
      <c r="E4" s="16"/>
      <c r="F4" s="16"/>
      <c r="G4" s="16"/>
      <c r="H4" s="16"/>
      <c r="I4" s="16"/>
      <c r="J4" s="16"/>
      <c r="K4" s="16"/>
      <c r="L4" s="16"/>
      <c r="M4" s="16"/>
      <c r="N4" s="16"/>
      <c r="O4" s="16"/>
      <c r="P4" s="16"/>
      <c r="Q4" s="16"/>
      <c r="R4" s="16"/>
      <c r="S4" s="16"/>
    </row>
    <row r="5" spans="2:19" x14ac:dyDescent="0.35">
      <c r="B5" s="15" t="s">
        <v>1</v>
      </c>
      <c r="C5" s="16"/>
      <c r="D5" s="16"/>
      <c r="E5" s="16"/>
      <c r="F5" s="16"/>
      <c r="G5" s="16"/>
      <c r="H5" s="16"/>
      <c r="I5" s="16"/>
      <c r="J5" s="16"/>
      <c r="K5" s="16"/>
      <c r="L5" s="16"/>
      <c r="M5" s="16"/>
      <c r="N5" s="16"/>
      <c r="O5" s="16"/>
      <c r="P5" s="16"/>
      <c r="Q5" s="16"/>
      <c r="R5" s="16"/>
      <c r="S5" s="16"/>
    </row>
    <row r="6" spans="2:19" x14ac:dyDescent="0.35">
      <c r="B6" s="16" t="s">
        <v>2</v>
      </c>
      <c r="C6" s="16"/>
      <c r="D6" s="16"/>
      <c r="E6" s="16"/>
      <c r="F6" s="16"/>
      <c r="G6" s="16"/>
      <c r="H6" s="16"/>
      <c r="I6" s="16"/>
      <c r="J6" s="16"/>
      <c r="K6" s="16"/>
      <c r="L6" s="16"/>
      <c r="M6" s="16"/>
      <c r="N6" s="16"/>
      <c r="O6" s="16"/>
      <c r="P6" s="16"/>
      <c r="Q6" s="16"/>
      <c r="R6" s="16"/>
      <c r="S6" s="16"/>
    </row>
    <row r="7" spans="2:19" x14ac:dyDescent="0.35">
      <c r="B7" s="16" t="s">
        <v>3</v>
      </c>
      <c r="C7" s="16"/>
      <c r="D7" s="16"/>
      <c r="E7" s="16"/>
      <c r="F7" s="16"/>
      <c r="G7" s="16"/>
      <c r="H7" s="16"/>
      <c r="I7" s="16"/>
      <c r="J7" s="16"/>
      <c r="K7" s="16"/>
      <c r="L7" s="16"/>
      <c r="M7" s="16"/>
      <c r="N7" s="16"/>
      <c r="O7" s="16"/>
      <c r="P7" s="16"/>
      <c r="Q7" s="16"/>
      <c r="R7" s="16"/>
      <c r="S7" s="16"/>
    </row>
    <row r="8" spans="2:19" x14ac:dyDescent="0.35">
      <c r="B8" s="16" t="s">
        <v>4</v>
      </c>
      <c r="C8" s="16"/>
      <c r="D8" s="16"/>
      <c r="E8" s="16"/>
      <c r="F8" s="16"/>
      <c r="G8" s="16"/>
      <c r="H8" s="16"/>
      <c r="I8" s="16"/>
      <c r="J8" s="16"/>
      <c r="K8" s="16"/>
      <c r="L8" s="16"/>
      <c r="M8" s="16"/>
      <c r="N8" s="16"/>
      <c r="O8" s="16"/>
      <c r="P8" s="16"/>
      <c r="Q8" s="16"/>
      <c r="R8" s="16"/>
      <c r="S8" s="16"/>
    </row>
    <row r="9" spans="2:19" x14ac:dyDescent="0.35">
      <c r="B9" s="16"/>
      <c r="C9" s="16"/>
      <c r="D9" s="16"/>
      <c r="E9" s="16"/>
      <c r="F9" s="16"/>
      <c r="G9" s="16"/>
      <c r="H9" s="16"/>
      <c r="I9" s="16"/>
      <c r="J9" s="16"/>
      <c r="K9" s="16"/>
      <c r="L9" s="16"/>
      <c r="M9" s="16"/>
      <c r="N9" s="16"/>
      <c r="O9" s="16"/>
      <c r="P9" s="16"/>
      <c r="Q9" s="16"/>
      <c r="R9" s="16"/>
      <c r="S9" s="16"/>
    </row>
    <row r="10" spans="2:19" x14ac:dyDescent="0.35">
      <c r="B10" s="15" t="s">
        <v>5</v>
      </c>
      <c r="C10" s="16"/>
      <c r="D10" s="16"/>
      <c r="E10" s="16"/>
      <c r="F10" s="16"/>
      <c r="G10" s="16"/>
      <c r="H10" s="16"/>
      <c r="I10" s="16"/>
      <c r="J10" s="16"/>
      <c r="K10" s="16"/>
      <c r="L10" s="16"/>
      <c r="M10" s="16"/>
      <c r="N10" s="16"/>
      <c r="O10" s="16"/>
      <c r="P10" s="16"/>
      <c r="Q10" s="16"/>
      <c r="R10" s="16"/>
      <c r="S10" s="16"/>
    </row>
    <row r="11" spans="2:19" x14ac:dyDescent="0.35">
      <c r="B11" s="16" t="s">
        <v>6</v>
      </c>
      <c r="C11" s="16"/>
      <c r="D11" s="16"/>
      <c r="E11" s="16"/>
      <c r="F11" s="16"/>
      <c r="G11" s="16"/>
      <c r="H11" s="16"/>
      <c r="I11" s="16"/>
      <c r="J11" s="16"/>
      <c r="K11" s="16"/>
      <c r="L11" s="16"/>
      <c r="M11" s="16"/>
      <c r="N11" s="16"/>
      <c r="O11" s="16"/>
      <c r="P11" s="16"/>
      <c r="Q11" s="16"/>
      <c r="R11" s="16"/>
      <c r="S11" s="16"/>
    </row>
    <row r="12" spans="2:19" x14ac:dyDescent="0.35">
      <c r="B12" s="16" t="s">
        <v>7</v>
      </c>
      <c r="C12" s="16"/>
      <c r="D12" s="16"/>
      <c r="E12" s="16"/>
      <c r="F12" s="16"/>
      <c r="G12" s="16"/>
      <c r="H12" s="16"/>
      <c r="I12" s="16"/>
      <c r="J12" s="16"/>
      <c r="K12" s="16"/>
      <c r="L12" s="16"/>
      <c r="M12" s="16"/>
      <c r="N12" s="16"/>
      <c r="O12" s="16"/>
      <c r="P12" s="16"/>
      <c r="Q12" s="16"/>
      <c r="R12" s="16"/>
      <c r="S12" s="16"/>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82074-AD4F-474D-A0E8-ED509F9F13C3}">
  <dimension ref="A1:J55"/>
  <sheetViews>
    <sheetView zoomScale="90" zoomScaleNormal="90" workbookViewId="0">
      <selection activeCell="A6" sqref="A6"/>
    </sheetView>
  </sheetViews>
  <sheetFormatPr defaultRowHeight="14.5" x14ac:dyDescent="0.35"/>
  <cols>
    <col min="1" max="1" width="11.36328125" customWidth="1"/>
    <col min="2" max="2" width="85.1796875" customWidth="1"/>
    <col min="8" max="8" width="24.453125" customWidth="1"/>
    <col min="10" max="10" width="55.1796875" customWidth="1"/>
  </cols>
  <sheetData>
    <row r="1" spans="1:10" ht="23.5" x14ac:dyDescent="0.55000000000000004">
      <c r="A1" s="9" t="s">
        <v>140</v>
      </c>
    </row>
    <row r="3" spans="1:10" x14ac:dyDescent="0.35">
      <c r="A3" s="1" t="s">
        <v>53</v>
      </c>
      <c r="B3" s="1" t="str">
        <f>IF(AND(I6="ja",I7="ja",I8="ja",I11="ja",I12="ja",I13="ja",I14="ja",I15="ja",I16="ja",I19="ja",I20="ja",I21="ja",I22="ja",I23="ja",I26="ja",I29="ja",I30="ja",I31="ja",I32="ja",I33="ja",I36="ja",I37="ja",I38="ja",I39="ja",I40="ja",I41="ja",I47="ja",I50="ja",I51="ja",I52="ja",I53="ja"),"Doorgang verlenen","Geen doorgang verlenen")</f>
        <v>Geen doorgang verlenen</v>
      </c>
    </row>
    <row r="4" spans="1:10" x14ac:dyDescent="0.35">
      <c r="A4" s="1"/>
      <c r="I4" s="1" t="s">
        <v>250</v>
      </c>
      <c r="J4" s="1" t="s">
        <v>251</v>
      </c>
    </row>
    <row r="5" spans="1:10" x14ac:dyDescent="0.35">
      <c r="A5" s="10" t="s">
        <v>54</v>
      </c>
      <c r="B5" s="10" t="s">
        <v>55</v>
      </c>
      <c r="C5" s="10"/>
      <c r="D5" s="10"/>
      <c r="E5" s="10"/>
    </row>
    <row r="6" spans="1:10" x14ac:dyDescent="0.35">
      <c r="A6" s="10"/>
      <c r="B6" t="s">
        <v>141</v>
      </c>
      <c r="C6" s="10"/>
      <c r="D6" s="10"/>
      <c r="E6" s="10"/>
      <c r="I6" s="8"/>
      <c r="J6" s="23"/>
    </row>
    <row r="7" spans="1:10" x14ac:dyDescent="0.35">
      <c r="A7" s="10"/>
      <c r="B7" t="s">
        <v>142</v>
      </c>
      <c r="C7" s="10"/>
      <c r="D7" s="10"/>
      <c r="E7" s="10"/>
      <c r="I7" s="8"/>
      <c r="J7" s="23"/>
    </row>
    <row r="8" spans="1:10" x14ac:dyDescent="0.35">
      <c r="A8" s="10"/>
      <c r="B8" t="s">
        <v>143</v>
      </c>
      <c r="C8" s="10"/>
      <c r="D8" s="10"/>
      <c r="E8" s="10"/>
      <c r="I8" s="8"/>
      <c r="J8" s="23"/>
    </row>
    <row r="9" spans="1:10" x14ac:dyDescent="0.35">
      <c r="A9" s="10"/>
      <c r="C9" s="10"/>
      <c r="D9" s="10"/>
      <c r="E9" s="10"/>
    </row>
    <row r="10" spans="1:10" x14ac:dyDescent="0.35">
      <c r="A10" s="10" t="s">
        <v>59</v>
      </c>
      <c r="B10" s="10" t="s">
        <v>60</v>
      </c>
      <c r="C10" s="10"/>
      <c r="D10" s="10"/>
      <c r="E10" s="10"/>
    </row>
    <row r="11" spans="1:10" x14ac:dyDescent="0.35">
      <c r="B11" t="s">
        <v>61</v>
      </c>
      <c r="I11" s="8"/>
      <c r="J11" s="23"/>
    </row>
    <row r="12" spans="1:10" x14ac:dyDescent="0.35">
      <c r="B12" t="s">
        <v>62</v>
      </c>
      <c r="I12" s="8"/>
      <c r="J12" s="23"/>
    </row>
    <row r="13" spans="1:10" x14ac:dyDescent="0.35">
      <c r="A13" s="10"/>
      <c r="B13" t="s">
        <v>144</v>
      </c>
      <c r="C13" s="10"/>
      <c r="D13" s="10"/>
      <c r="E13" s="10"/>
      <c r="I13" s="8"/>
      <c r="J13" s="23"/>
    </row>
    <row r="14" spans="1:10" x14ac:dyDescent="0.35">
      <c r="A14" s="10"/>
      <c r="B14" t="s">
        <v>64</v>
      </c>
      <c r="C14" s="10"/>
      <c r="D14" s="10"/>
      <c r="E14" s="10"/>
      <c r="I14" s="8"/>
      <c r="J14" s="23"/>
    </row>
    <row r="15" spans="1:10" x14ac:dyDescent="0.35">
      <c r="A15" s="10"/>
      <c r="B15" t="s">
        <v>65</v>
      </c>
      <c r="C15" s="10"/>
      <c r="D15" s="10"/>
      <c r="E15" s="10"/>
      <c r="I15" s="8"/>
      <c r="J15" s="23"/>
    </row>
    <row r="16" spans="1:10" x14ac:dyDescent="0.35">
      <c r="A16" s="10"/>
      <c r="B16" t="s">
        <v>145</v>
      </c>
      <c r="C16" s="10"/>
      <c r="D16" s="10"/>
      <c r="E16" s="10"/>
      <c r="I16" s="8"/>
      <c r="J16" s="23"/>
    </row>
    <row r="17" spans="1:10" x14ac:dyDescent="0.35">
      <c r="A17" s="10"/>
      <c r="B17" s="10"/>
      <c r="C17" s="10"/>
      <c r="D17" s="10"/>
      <c r="E17" s="10"/>
    </row>
    <row r="18" spans="1:10" x14ac:dyDescent="0.35">
      <c r="A18" s="10" t="s">
        <v>67</v>
      </c>
      <c r="B18" s="10" t="s">
        <v>68</v>
      </c>
    </row>
    <row r="19" spans="1:10" x14ac:dyDescent="0.35">
      <c r="A19" s="10"/>
      <c r="B19" t="s">
        <v>69</v>
      </c>
      <c r="I19" s="8"/>
      <c r="J19" s="23"/>
    </row>
    <row r="20" spans="1:10" x14ac:dyDescent="0.35">
      <c r="A20" s="10"/>
      <c r="B20" t="s">
        <v>136</v>
      </c>
      <c r="I20" s="8"/>
      <c r="J20" s="23"/>
    </row>
    <row r="21" spans="1:10" x14ac:dyDescent="0.35">
      <c r="A21" s="10"/>
      <c r="B21" t="s">
        <v>146</v>
      </c>
      <c r="I21" s="8"/>
      <c r="J21" s="23"/>
    </row>
    <row r="22" spans="1:10" x14ac:dyDescent="0.35">
      <c r="A22" s="10"/>
      <c r="B22" t="s">
        <v>147</v>
      </c>
      <c r="I22" s="8"/>
      <c r="J22" s="23"/>
    </row>
    <row r="23" spans="1:10" x14ac:dyDescent="0.35">
      <c r="A23" s="10"/>
      <c r="B23" t="s">
        <v>72</v>
      </c>
      <c r="I23" s="8"/>
      <c r="J23" s="23"/>
    </row>
    <row r="24" spans="1:10" x14ac:dyDescent="0.35">
      <c r="A24" s="10"/>
    </row>
    <row r="25" spans="1:10" x14ac:dyDescent="0.35">
      <c r="A25" s="10" t="s">
        <v>73</v>
      </c>
      <c r="B25" s="10" t="s">
        <v>74</v>
      </c>
    </row>
    <row r="26" spans="1:10" x14ac:dyDescent="0.35">
      <c r="A26" s="10"/>
      <c r="B26" s="22" t="s">
        <v>75</v>
      </c>
      <c r="I26" s="8"/>
      <c r="J26" s="23"/>
    </row>
    <row r="27" spans="1:10" x14ac:dyDescent="0.35">
      <c r="A27" s="10"/>
    </row>
    <row r="28" spans="1:10" x14ac:dyDescent="0.35">
      <c r="A28" s="10" t="s">
        <v>76</v>
      </c>
      <c r="B28" s="10" t="s">
        <v>120</v>
      </c>
    </row>
    <row r="29" spans="1:10" x14ac:dyDescent="0.35">
      <c r="A29" s="10"/>
      <c r="B29" t="s">
        <v>121</v>
      </c>
      <c r="I29" s="8"/>
      <c r="J29" s="23"/>
    </row>
    <row r="30" spans="1:10" ht="58" x14ac:dyDescent="0.35">
      <c r="A30" s="10"/>
      <c r="B30" s="2" t="s">
        <v>148</v>
      </c>
      <c r="I30" s="8"/>
      <c r="J30" s="23"/>
    </row>
    <row r="31" spans="1:10" x14ac:dyDescent="0.35">
      <c r="A31" s="10"/>
      <c r="B31" t="s">
        <v>149</v>
      </c>
      <c r="I31" s="8"/>
      <c r="J31" s="23"/>
    </row>
    <row r="32" spans="1:10" x14ac:dyDescent="0.35">
      <c r="A32" s="10"/>
      <c r="B32" t="s">
        <v>124</v>
      </c>
      <c r="I32" s="8"/>
      <c r="J32" s="23"/>
    </row>
    <row r="33" spans="1:10" x14ac:dyDescent="0.35">
      <c r="A33" s="10"/>
      <c r="B33" t="s">
        <v>150</v>
      </c>
      <c r="I33" s="8"/>
      <c r="J33" s="23"/>
    </row>
    <row r="34" spans="1:10" x14ac:dyDescent="0.35">
      <c r="A34" s="10"/>
    </row>
    <row r="35" spans="1:10" x14ac:dyDescent="0.35">
      <c r="A35" s="10" t="s">
        <v>81</v>
      </c>
      <c r="B35" s="10" t="s">
        <v>82</v>
      </c>
    </row>
    <row r="36" spans="1:10" x14ac:dyDescent="0.35">
      <c r="A36" s="10"/>
      <c r="B36" t="s">
        <v>126</v>
      </c>
      <c r="I36" s="8"/>
      <c r="J36" s="23"/>
    </row>
    <row r="37" spans="1:10" x14ac:dyDescent="0.35">
      <c r="A37" s="10"/>
      <c r="B37" t="s">
        <v>83</v>
      </c>
      <c r="I37" s="8"/>
      <c r="J37" s="23"/>
    </row>
    <row r="38" spans="1:10" x14ac:dyDescent="0.35">
      <c r="A38" s="10"/>
      <c r="B38" t="s">
        <v>127</v>
      </c>
      <c r="I38" s="8"/>
      <c r="J38" s="23"/>
    </row>
    <row r="39" spans="1:10" x14ac:dyDescent="0.35">
      <c r="A39" s="10"/>
      <c r="B39" t="s">
        <v>128</v>
      </c>
      <c r="I39" s="8"/>
      <c r="J39" s="23"/>
    </row>
    <row r="40" spans="1:10" x14ac:dyDescent="0.35">
      <c r="A40" s="10"/>
      <c r="B40" t="s">
        <v>86</v>
      </c>
      <c r="I40" s="8"/>
      <c r="J40" s="23"/>
    </row>
    <row r="41" spans="1:10" ht="43.5" x14ac:dyDescent="0.35">
      <c r="A41" s="10"/>
      <c r="B41" s="2" t="s">
        <v>87</v>
      </c>
      <c r="I41" s="8"/>
      <c r="J41" s="23"/>
    </row>
    <row r="42" spans="1:10" x14ac:dyDescent="0.35">
      <c r="A42" s="10"/>
      <c r="B42" s="11" t="s">
        <v>88</v>
      </c>
    </row>
    <row r="43" spans="1:10" x14ac:dyDescent="0.35">
      <c r="A43" s="10"/>
      <c r="B43" s="11" t="s">
        <v>89</v>
      </c>
    </row>
    <row r="44" spans="1:10" x14ac:dyDescent="0.35">
      <c r="B44" s="12" t="s">
        <v>129</v>
      </c>
    </row>
    <row r="45" spans="1:10" x14ac:dyDescent="0.35">
      <c r="B45" s="12" t="s">
        <v>130</v>
      </c>
    </row>
    <row r="46" spans="1:10" x14ac:dyDescent="0.35">
      <c r="B46" s="12" t="s">
        <v>91</v>
      </c>
    </row>
    <row r="47" spans="1:10" ht="58.5" customHeight="1" x14ac:dyDescent="0.35">
      <c r="B47" s="6" t="s">
        <v>92</v>
      </c>
      <c r="I47" s="8"/>
      <c r="J47" s="23"/>
    </row>
    <row r="49" spans="1:10" x14ac:dyDescent="0.35">
      <c r="A49" s="10" t="s">
        <v>93</v>
      </c>
      <c r="B49" s="10" t="s">
        <v>94</v>
      </c>
    </row>
    <row r="50" spans="1:10" x14ac:dyDescent="0.35">
      <c r="B50" t="s">
        <v>151</v>
      </c>
      <c r="I50" s="8"/>
      <c r="J50" s="23"/>
    </row>
    <row r="51" spans="1:10" x14ac:dyDescent="0.35">
      <c r="B51" t="s">
        <v>152</v>
      </c>
      <c r="I51" s="8"/>
      <c r="J51" s="23"/>
    </row>
    <row r="52" spans="1:10" x14ac:dyDescent="0.35">
      <c r="B52" t="s">
        <v>153</v>
      </c>
      <c r="I52" s="8"/>
      <c r="J52" s="23"/>
    </row>
    <row r="53" spans="1:10" x14ac:dyDescent="0.35">
      <c r="B53" t="s">
        <v>154</v>
      </c>
      <c r="I53" s="8"/>
      <c r="J53" s="23"/>
    </row>
    <row r="55" spans="1:10" x14ac:dyDescent="0.35">
      <c r="J55" s="2"/>
    </row>
  </sheetData>
  <hyperlinks>
    <hyperlink ref="B26" r:id="rId1" xr:uid="{E37C0318-DD50-4440-B584-6B6DB575BC75}"/>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DCDC65F2-AD2D-442B-95EA-374CCC1A9B07}">
          <x14:formula1>
            <xm:f>'Tabellen (verbergen)'!$E$11:$E$12</xm:f>
          </x14:formula1>
          <xm:sqref>I11:I16 I19:I23 I26 I29:I33 I36:I41 I50:I53 I47 I6:I8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C7677-FEDA-437E-A344-D53598FD762B}">
  <dimension ref="A1:A3"/>
  <sheetViews>
    <sheetView zoomScale="90" zoomScaleNormal="90" workbookViewId="0">
      <selection activeCell="A3" sqref="A3"/>
    </sheetView>
  </sheetViews>
  <sheetFormatPr defaultRowHeight="14.5" x14ac:dyDescent="0.35"/>
  <sheetData>
    <row r="1" spans="1:1" ht="23.5" x14ac:dyDescent="0.55000000000000004">
      <c r="A1" s="9" t="s">
        <v>155</v>
      </c>
    </row>
    <row r="3" spans="1:1" x14ac:dyDescent="0.35">
      <c r="A3" t="s">
        <v>156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90CB0-9CF5-4C7C-B6C1-D8E30ED5F638}">
  <dimension ref="A1:A3"/>
  <sheetViews>
    <sheetView zoomScale="90" zoomScaleNormal="90" workbookViewId="0">
      <selection activeCell="A3" sqref="A3"/>
    </sheetView>
  </sheetViews>
  <sheetFormatPr defaultRowHeight="14.5" x14ac:dyDescent="0.35"/>
  <sheetData>
    <row r="1" spans="1:1" ht="23.5" x14ac:dyDescent="0.55000000000000004">
      <c r="A1" s="9" t="s">
        <v>157</v>
      </c>
    </row>
    <row r="3" spans="1:1" x14ac:dyDescent="0.35">
      <c r="A3" t="s">
        <v>158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35AB6-0731-48EA-BF7B-36827D8B704F}">
  <dimension ref="A1:K17"/>
  <sheetViews>
    <sheetView zoomScale="90" zoomScaleNormal="90" workbookViewId="0">
      <selection activeCell="A5" sqref="A5"/>
    </sheetView>
  </sheetViews>
  <sheetFormatPr defaultRowHeight="14.5" x14ac:dyDescent="0.35"/>
  <cols>
    <col min="1" max="1" width="10.1796875" customWidth="1"/>
    <col min="2" max="2" width="90.7265625" customWidth="1"/>
    <col min="11" max="11" width="50.6328125" customWidth="1"/>
  </cols>
  <sheetData>
    <row r="1" spans="1:11" ht="23.5" x14ac:dyDescent="0.55000000000000004">
      <c r="A1" s="9" t="s">
        <v>159</v>
      </c>
    </row>
    <row r="3" spans="1:11" x14ac:dyDescent="0.35">
      <c r="A3" s="20" t="s">
        <v>53</v>
      </c>
      <c r="B3" s="1" t="str">
        <f>IF(AND(J6="ja",J7="ja",J8="ja",J11="ja",J14="ja",J15="ja",J16="ja",J17="ja"),"Doorgang verlenen","Geen doorgang verlenen")</f>
        <v>Geen doorgang verlenen</v>
      </c>
    </row>
    <row r="4" spans="1:11" x14ac:dyDescent="0.35">
      <c r="A4" s="1"/>
      <c r="J4" s="1" t="s">
        <v>250</v>
      </c>
      <c r="K4" s="1" t="s">
        <v>251</v>
      </c>
    </row>
    <row r="5" spans="1:11" x14ac:dyDescent="0.35">
      <c r="A5" s="10" t="s">
        <v>54</v>
      </c>
      <c r="B5" s="10" t="s">
        <v>55</v>
      </c>
      <c r="C5" s="10"/>
      <c r="D5" s="10"/>
      <c r="E5" s="10"/>
    </row>
    <row r="6" spans="1:11" x14ac:dyDescent="0.35">
      <c r="A6" s="10"/>
      <c r="B6" t="s">
        <v>160</v>
      </c>
      <c r="C6" s="10"/>
      <c r="D6" s="10"/>
      <c r="E6" s="10"/>
      <c r="J6" s="8"/>
      <c r="K6" s="23"/>
    </row>
    <row r="7" spans="1:11" x14ac:dyDescent="0.35">
      <c r="A7" s="10"/>
      <c r="B7" s="13" t="s">
        <v>161</v>
      </c>
      <c r="C7" s="10"/>
      <c r="D7" s="10"/>
      <c r="E7" s="10"/>
      <c r="J7" s="8"/>
      <c r="K7" s="23"/>
    </row>
    <row r="8" spans="1:11" x14ac:dyDescent="0.35">
      <c r="A8" s="10"/>
      <c r="B8" s="13" t="s">
        <v>162</v>
      </c>
      <c r="C8" s="10"/>
      <c r="D8" s="10"/>
      <c r="E8" s="10"/>
      <c r="J8" s="8"/>
      <c r="K8" s="23"/>
    </row>
    <row r="9" spans="1:11" x14ac:dyDescent="0.35">
      <c r="A9" s="10"/>
      <c r="C9" s="10"/>
      <c r="D9" s="10"/>
      <c r="E9" s="10"/>
    </row>
    <row r="10" spans="1:11" x14ac:dyDescent="0.35">
      <c r="A10" s="19" t="s">
        <v>59</v>
      </c>
      <c r="B10" s="10" t="s">
        <v>68</v>
      </c>
    </row>
    <row r="11" spans="1:11" x14ac:dyDescent="0.35">
      <c r="A11" s="10"/>
      <c r="B11" t="s">
        <v>72</v>
      </c>
      <c r="J11" s="8"/>
      <c r="K11" s="23"/>
    </row>
    <row r="12" spans="1:11" x14ac:dyDescent="0.35">
      <c r="A12" s="10"/>
    </row>
    <row r="13" spans="1:11" x14ac:dyDescent="0.35">
      <c r="A13" s="10" t="s">
        <v>163</v>
      </c>
      <c r="B13" s="10" t="s">
        <v>120</v>
      </c>
      <c r="K13" s="2"/>
    </row>
    <row r="14" spans="1:11" x14ac:dyDescent="0.35">
      <c r="A14" s="10"/>
      <c r="B14" t="s">
        <v>164</v>
      </c>
      <c r="J14" s="8"/>
      <c r="K14" s="23"/>
    </row>
    <row r="15" spans="1:11" ht="46" customHeight="1" x14ac:dyDescent="0.35">
      <c r="A15" s="10"/>
      <c r="B15" s="2" t="s">
        <v>165</v>
      </c>
      <c r="J15" s="8"/>
      <c r="K15" s="23"/>
    </row>
    <row r="16" spans="1:11" hidden="1" x14ac:dyDescent="0.35">
      <c r="A16" s="10"/>
      <c r="B16" t="s">
        <v>124</v>
      </c>
      <c r="J16" s="8"/>
    </row>
    <row r="17" spans="2:11" x14ac:dyDescent="0.35">
      <c r="B17" s="13" t="s">
        <v>166</v>
      </c>
      <c r="J17" s="8"/>
      <c r="K17" s="23"/>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708612A-B48D-496C-93D2-2F637CD16771}">
          <x14:formula1>
            <xm:f>'Tabellen (verbergen)'!$E$11:$E$12</xm:f>
          </x14:formula1>
          <xm:sqref>J6:J8 J11 J14:J17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AE785-CECA-4ABC-BE71-962F806442AD}">
  <dimension ref="A1:I53"/>
  <sheetViews>
    <sheetView zoomScale="90" zoomScaleNormal="90" workbookViewId="0">
      <selection activeCell="A5" sqref="A5"/>
    </sheetView>
  </sheetViews>
  <sheetFormatPr defaultRowHeight="14.5" x14ac:dyDescent="0.35"/>
  <cols>
    <col min="1" max="1" width="10.453125" customWidth="1"/>
    <col min="2" max="2" width="107.1796875" customWidth="1"/>
    <col min="7" max="7" width="20" customWidth="1"/>
    <col min="9" max="9" width="50.36328125" customWidth="1"/>
  </cols>
  <sheetData>
    <row r="1" spans="1:9" ht="23.5" x14ac:dyDescent="0.55000000000000004">
      <c r="A1" s="9" t="s">
        <v>167</v>
      </c>
    </row>
    <row r="3" spans="1:9" x14ac:dyDescent="0.35">
      <c r="A3" s="1" t="s">
        <v>53</v>
      </c>
      <c r="B3" s="20" t="str">
        <f>IF(AND(H6="ja",H9="ja",H10="ja",H11="ja",H12="ja",H15="ja",H16="ja",H17="ja",H20="ja",H23="ja",H24="ja",H25="ja",H26="ja",H27="ja",H30="ja",H31="ja",H32="ja",H35="ja",H36="ja",H37="ja",H38="ja",H39="ja"),"Doorgang verlenen","Geen doorgang verlenen")</f>
        <v>Geen doorgang verlenen</v>
      </c>
    </row>
    <row r="4" spans="1:9" x14ac:dyDescent="0.35">
      <c r="A4" s="1"/>
      <c r="H4" s="1" t="s">
        <v>250</v>
      </c>
      <c r="I4" s="1" t="s">
        <v>251</v>
      </c>
    </row>
    <row r="5" spans="1:9" x14ac:dyDescent="0.35">
      <c r="A5" s="10" t="s">
        <v>54</v>
      </c>
      <c r="B5" s="10" t="s">
        <v>55</v>
      </c>
      <c r="C5" s="10"/>
      <c r="D5" s="10"/>
      <c r="E5" s="10"/>
    </row>
    <row r="6" spans="1:9" x14ac:dyDescent="0.35">
      <c r="A6" s="10"/>
      <c r="B6" s="13" t="s">
        <v>168</v>
      </c>
      <c r="C6" s="10"/>
      <c r="D6" s="10"/>
      <c r="E6" s="10"/>
      <c r="H6" s="8"/>
      <c r="I6" s="23"/>
    </row>
    <row r="7" spans="1:9" x14ac:dyDescent="0.35">
      <c r="A7" s="10"/>
      <c r="C7" s="10"/>
      <c r="D7" s="10"/>
      <c r="E7" s="10"/>
      <c r="I7" s="2"/>
    </row>
    <row r="8" spans="1:9" x14ac:dyDescent="0.35">
      <c r="A8" s="10" t="s">
        <v>59</v>
      </c>
      <c r="B8" s="10" t="s">
        <v>60</v>
      </c>
      <c r="C8" s="10"/>
      <c r="D8" s="10"/>
      <c r="E8" s="10"/>
      <c r="I8" s="2"/>
    </row>
    <row r="9" spans="1:9" x14ac:dyDescent="0.35">
      <c r="B9" t="s">
        <v>61</v>
      </c>
      <c r="H9" s="8"/>
      <c r="I9" s="23"/>
    </row>
    <row r="10" spans="1:9" x14ac:dyDescent="0.35">
      <c r="B10" t="s">
        <v>62</v>
      </c>
      <c r="H10" s="8"/>
      <c r="I10" s="23"/>
    </row>
    <row r="11" spans="1:9" x14ac:dyDescent="0.35">
      <c r="A11" s="10"/>
      <c r="B11" t="s">
        <v>169</v>
      </c>
      <c r="C11" s="10"/>
      <c r="D11" s="10"/>
      <c r="E11" s="10"/>
      <c r="H11" s="8"/>
      <c r="I11" s="23"/>
    </row>
    <row r="12" spans="1:9" x14ac:dyDescent="0.35">
      <c r="A12" s="10"/>
      <c r="B12" t="s">
        <v>65</v>
      </c>
      <c r="C12" s="10"/>
      <c r="D12" s="10"/>
      <c r="E12" s="10"/>
      <c r="H12" s="8"/>
      <c r="I12" s="23"/>
    </row>
    <row r="13" spans="1:9" x14ac:dyDescent="0.35">
      <c r="A13" s="10"/>
      <c r="B13" s="10"/>
      <c r="C13" s="10"/>
      <c r="D13" s="10"/>
      <c r="E13" s="10"/>
      <c r="I13" s="2"/>
    </row>
    <row r="14" spans="1:9" x14ac:dyDescent="0.35">
      <c r="A14" s="10" t="s">
        <v>67</v>
      </c>
      <c r="B14" s="10" t="s">
        <v>68</v>
      </c>
      <c r="I14" s="2"/>
    </row>
    <row r="15" spans="1:9" x14ac:dyDescent="0.35">
      <c r="A15" s="10"/>
      <c r="B15" t="s">
        <v>69</v>
      </c>
      <c r="H15" s="8"/>
      <c r="I15" s="23"/>
    </row>
    <row r="16" spans="1:9" x14ac:dyDescent="0.35">
      <c r="A16" s="10"/>
      <c r="B16" t="s">
        <v>136</v>
      </c>
      <c r="H16" s="8"/>
      <c r="I16" s="23"/>
    </row>
    <row r="17" spans="1:9" x14ac:dyDescent="0.35">
      <c r="A17" s="10"/>
      <c r="B17" t="s">
        <v>72</v>
      </c>
      <c r="H17" s="8"/>
      <c r="I17" s="23"/>
    </row>
    <row r="18" spans="1:9" x14ac:dyDescent="0.35">
      <c r="A18" s="10"/>
      <c r="I18" s="2"/>
    </row>
    <row r="19" spans="1:9" x14ac:dyDescent="0.35">
      <c r="A19" s="10" t="s">
        <v>73</v>
      </c>
      <c r="B19" s="10" t="s">
        <v>74</v>
      </c>
      <c r="I19" s="2"/>
    </row>
    <row r="20" spans="1:9" x14ac:dyDescent="0.35">
      <c r="A20" s="10"/>
      <c r="B20" s="22" t="s">
        <v>170</v>
      </c>
      <c r="H20" s="8"/>
      <c r="I20" s="23"/>
    </row>
    <row r="21" spans="1:9" x14ac:dyDescent="0.35">
      <c r="A21" s="10"/>
      <c r="I21" s="2"/>
    </row>
    <row r="22" spans="1:9" x14ac:dyDescent="0.35">
      <c r="A22" s="10" t="s">
        <v>76</v>
      </c>
      <c r="B22" s="10" t="s">
        <v>120</v>
      </c>
      <c r="I22" s="2"/>
    </row>
    <row r="23" spans="1:9" x14ac:dyDescent="0.35">
      <c r="A23" s="10"/>
      <c r="B23" t="s">
        <v>171</v>
      </c>
      <c r="H23" s="8"/>
      <c r="I23" s="23"/>
    </row>
    <row r="24" spans="1:9" ht="29" x14ac:dyDescent="0.35">
      <c r="A24" s="10"/>
      <c r="B24" s="2" t="s">
        <v>172</v>
      </c>
      <c r="H24" s="8"/>
      <c r="I24" s="23"/>
    </row>
    <row r="25" spans="1:9" x14ac:dyDescent="0.35">
      <c r="A25" s="10"/>
      <c r="B25" t="s">
        <v>173</v>
      </c>
      <c r="H25" s="8"/>
      <c r="I25" s="23"/>
    </row>
    <row r="26" spans="1:9" x14ac:dyDescent="0.35">
      <c r="A26" s="10"/>
      <c r="B26" t="s">
        <v>124</v>
      </c>
      <c r="H26" s="8"/>
      <c r="I26" s="23"/>
    </row>
    <row r="27" spans="1:9" x14ac:dyDescent="0.35">
      <c r="A27" s="10"/>
      <c r="B27" t="s">
        <v>80</v>
      </c>
      <c r="H27" s="8"/>
      <c r="I27" s="23"/>
    </row>
    <row r="28" spans="1:9" x14ac:dyDescent="0.35">
      <c r="A28" s="10"/>
      <c r="I28" s="2"/>
    </row>
    <row r="29" spans="1:9" x14ac:dyDescent="0.35">
      <c r="A29" s="10" t="s">
        <v>81</v>
      </c>
      <c r="B29" s="10" t="s">
        <v>82</v>
      </c>
      <c r="I29" s="2"/>
    </row>
    <row r="30" spans="1:9" x14ac:dyDescent="0.35">
      <c r="A30" s="10"/>
      <c r="B30" t="s">
        <v>174</v>
      </c>
      <c r="H30" s="8"/>
      <c r="I30" s="23"/>
    </row>
    <row r="31" spans="1:9" x14ac:dyDescent="0.35">
      <c r="A31" s="10"/>
      <c r="B31" t="s">
        <v>175</v>
      </c>
      <c r="H31" s="8"/>
      <c r="I31" s="23"/>
    </row>
    <row r="32" spans="1:9" ht="28.5" customHeight="1" x14ac:dyDescent="0.35">
      <c r="A32" s="10"/>
      <c r="B32" s="6" t="s">
        <v>176</v>
      </c>
      <c r="H32" s="8"/>
      <c r="I32" s="23"/>
    </row>
    <row r="33" spans="1:9" x14ac:dyDescent="0.35">
      <c r="I33" s="2"/>
    </row>
    <row r="34" spans="1:9" x14ac:dyDescent="0.35">
      <c r="A34" s="10" t="s">
        <v>93</v>
      </c>
      <c r="B34" s="10" t="s">
        <v>94</v>
      </c>
      <c r="I34" s="2"/>
    </row>
    <row r="35" spans="1:9" x14ac:dyDescent="0.35">
      <c r="B35" t="s">
        <v>95</v>
      </c>
      <c r="H35" s="8"/>
      <c r="I35" s="23"/>
    </row>
    <row r="36" spans="1:9" x14ac:dyDescent="0.35">
      <c r="B36" t="s">
        <v>96</v>
      </c>
      <c r="H36" s="8"/>
      <c r="I36" s="23"/>
    </row>
    <row r="37" spans="1:9" x14ac:dyDescent="0.35">
      <c r="B37" t="s">
        <v>97</v>
      </c>
      <c r="H37" s="8"/>
      <c r="I37" s="23"/>
    </row>
    <row r="38" spans="1:9" x14ac:dyDescent="0.35">
      <c r="B38" t="s">
        <v>98</v>
      </c>
      <c r="H38" s="8"/>
      <c r="I38" s="23"/>
    </row>
    <row r="39" spans="1:9" x14ac:dyDescent="0.35">
      <c r="B39" t="s">
        <v>177</v>
      </c>
      <c r="H39" s="8"/>
      <c r="I39" s="23"/>
    </row>
    <row r="40" spans="1:9" x14ac:dyDescent="0.35">
      <c r="I40" s="2"/>
    </row>
    <row r="41" spans="1:9" x14ac:dyDescent="0.35">
      <c r="I41" s="2"/>
    </row>
    <row r="47" spans="1:9" x14ac:dyDescent="0.35">
      <c r="I47" s="2"/>
    </row>
    <row r="50" spans="9:9" x14ac:dyDescent="0.35">
      <c r="I50" s="2"/>
    </row>
    <row r="51" spans="9:9" x14ac:dyDescent="0.35">
      <c r="I51" s="2"/>
    </row>
    <row r="52" spans="9:9" x14ac:dyDescent="0.35">
      <c r="I52" s="2"/>
    </row>
    <row r="53" spans="9:9" x14ac:dyDescent="0.35">
      <c r="I53" s="2"/>
    </row>
  </sheetData>
  <hyperlinks>
    <hyperlink ref="B20" r:id="rId1" display="Aangetoond wordt dat er voldaan wordt aan de normen van een gouden green key of diens rechtsopvolger" xr:uid="{BE634138-FA1F-4CD4-AF14-C8177B250278}"/>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78C382A-4E88-40CC-AC01-F1539715028B}">
          <x14:formula1>
            <xm:f>'Tabellen (verbergen)'!$E$11:$E$12</xm:f>
          </x14:formula1>
          <xm:sqref>H6 H20 H30:H32 H35:H39 H15:H17 H23:H27 H9:H12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EB376-5652-401E-A559-4C29CECA0C54}">
  <dimension ref="A1:K39"/>
  <sheetViews>
    <sheetView zoomScale="90" zoomScaleNormal="90" workbookViewId="0">
      <selection activeCell="A6" sqref="A6"/>
    </sheetView>
  </sheetViews>
  <sheetFormatPr defaultRowHeight="14.5" x14ac:dyDescent="0.35"/>
  <cols>
    <col min="1" max="1" width="10.1796875" customWidth="1"/>
    <col min="2" max="2" width="94.81640625" customWidth="1"/>
    <col min="11" max="11" width="56.6328125" customWidth="1"/>
  </cols>
  <sheetData>
    <row r="1" spans="1:11" ht="23.5" x14ac:dyDescent="0.55000000000000004">
      <c r="A1" s="9" t="s">
        <v>178</v>
      </c>
    </row>
    <row r="3" spans="1:11" x14ac:dyDescent="0.35">
      <c r="A3" s="1" t="s">
        <v>53</v>
      </c>
      <c r="B3" s="20" t="str">
        <f>IF(AND(J6="ja",J9="ja",J10="ja",J11="ja",J12="ja",J15="ja",J16="ja",J17="ja",J20="ja",J23="ja",J24="ja",J25="ja",J26="ja",J29="ja",J30="ja",J31="ja",J34="ja",J35="ja",J36="ja",J37="ja",J38="ja"),"Doorgang verlenen","Geen doorgang verlenen")</f>
        <v>Geen doorgang verlenen</v>
      </c>
    </row>
    <row r="4" spans="1:11" x14ac:dyDescent="0.35">
      <c r="A4" s="1"/>
      <c r="J4" s="1" t="s">
        <v>250</v>
      </c>
      <c r="K4" s="1" t="s">
        <v>251</v>
      </c>
    </row>
    <row r="5" spans="1:11" x14ac:dyDescent="0.35">
      <c r="A5" s="10" t="s">
        <v>54</v>
      </c>
      <c r="B5" s="10" t="s">
        <v>55</v>
      </c>
      <c r="C5" s="10"/>
      <c r="D5" s="10"/>
      <c r="E5" s="10"/>
    </row>
    <row r="6" spans="1:11" x14ac:dyDescent="0.35">
      <c r="A6" s="10"/>
      <c r="B6" s="13" t="s">
        <v>168</v>
      </c>
      <c r="C6" s="10"/>
      <c r="D6" s="10"/>
      <c r="E6" s="10"/>
      <c r="J6" s="8"/>
      <c r="K6" s="23"/>
    </row>
    <row r="7" spans="1:11" x14ac:dyDescent="0.35">
      <c r="A7" s="10"/>
      <c r="C7" s="10"/>
      <c r="D7" s="10"/>
      <c r="E7" s="10"/>
      <c r="K7" s="2"/>
    </row>
    <row r="8" spans="1:11" x14ac:dyDescent="0.35">
      <c r="A8" s="10" t="s">
        <v>59</v>
      </c>
      <c r="B8" s="10" t="s">
        <v>60</v>
      </c>
      <c r="C8" s="10"/>
      <c r="D8" s="10"/>
      <c r="E8" s="10"/>
      <c r="K8" s="2"/>
    </row>
    <row r="9" spans="1:11" x14ac:dyDescent="0.35">
      <c r="B9" t="s">
        <v>61</v>
      </c>
      <c r="J9" s="8"/>
      <c r="K9" s="23"/>
    </row>
    <row r="10" spans="1:11" x14ac:dyDescent="0.35">
      <c r="B10" t="s">
        <v>62</v>
      </c>
      <c r="J10" s="8"/>
      <c r="K10" s="23"/>
    </row>
    <row r="11" spans="1:11" x14ac:dyDescent="0.35">
      <c r="A11" s="10"/>
      <c r="B11" t="s">
        <v>169</v>
      </c>
      <c r="C11" s="10"/>
      <c r="D11" s="10"/>
      <c r="E11" s="10"/>
      <c r="J11" s="8"/>
      <c r="K11" s="23"/>
    </row>
    <row r="12" spans="1:11" x14ac:dyDescent="0.35">
      <c r="A12" s="10"/>
      <c r="B12" t="s">
        <v>65</v>
      </c>
      <c r="C12" s="10"/>
      <c r="D12" s="10"/>
      <c r="E12" s="10"/>
      <c r="J12" s="8"/>
      <c r="K12" s="23"/>
    </row>
    <row r="13" spans="1:11" x14ac:dyDescent="0.35">
      <c r="A13" s="10"/>
      <c r="B13" s="10"/>
      <c r="C13" s="10"/>
      <c r="D13" s="10"/>
      <c r="E13" s="10"/>
      <c r="K13" s="2"/>
    </row>
    <row r="14" spans="1:11" x14ac:dyDescent="0.35">
      <c r="A14" s="10" t="s">
        <v>67</v>
      </c>
      <c r="B14" s="10" t="s">
        <v>68</v>
      </c>
      <c r="K14" s="2"/>
    </row>
    <row r="15" spans="1:11" x14ac:dyDescent="0.35">
      <c r="A15" s="10"/>
      <c r="B15" t="s">
        <v>69</v>
      </c>
      <c r="J15" s="8"/>
      <c r="K15" s="23"/>
    </row>
    <row r="16" spans="1:11" x14ac:dyDescent="0.35">
      <c r="A16" s="10"/>
      <c r="B16" t="s">
        <v>136</v>
      </c>
      <c r="J16" s="8"/>
      <c r="K16" s="23"/>
    </row>
    <row r="17" spans="1:11" x14ac:dyDescent="0.35">
      <c r="A17" s="10"/>
      <c r="B17" t="s">
        <v>72</v>
      </c>
      <c r="J17" s="8"/>
      <c r="K17" s="23"/>
    </row>
    <row r="18" spans="1:11" x14ac:dyDescent="0.35">
      <c r="A18" s="10"/>
      <c r="K18" s="2"/>
    </row>
    <row r="19" spans="1:11" x14ac:dyDescent="0.35">
      <c r="A19" s="10" t="s">
        <v>73</v>
      </c>
      <c r="B19" s="10" t="s">
        <v>74</v>
      </c>
      <c r="K19" s="2"/>
    </row>
    <row r="20" spans="1:11" x14ac:dyDescent="0.35">
      <c r="A20" s="10"/>
      <c r="B20" s="22" t="s">
        <v>170</v>
      </c>
      <c r="J20" s="8"/>
      <c r="K20" s="23"/>
    </row>
    <row r="21" spans="1:11" x14ac:dyDescent="0.35">
      <c r="A21" s="10"/>
      <c r="K21" s="2"/>
    </row>
    <row r="22" spans="1:11" x14ac:dyDescent="0.35">
      <c r="A22" s="10" t="s">
        <v>76</v>
      </c>
      <c r="B22" s="10" t="s">
        <v>120</v>
      </c>
      <c r="K22" s="2"/>
    </row>
    <row r="23" spans="1:11" x14ac:dyDescent="0.35">
      <c r="A23" s="10"/>
      <c r="B23" t="s">
        <v>171</v>
      </c>
      <c r="J23" s="8"/>
      <c r="K23" s="23"/>
    </row>
    <row r="24" spans="1:11" ht="43.5" x14ac:dyDescent="0.35">
      <c r="A24" s="10"/>
      <c r="B24" s="2" t="s">
        <v>172</v>
      </c>
      <c r="J24" s="8"/>
      <c r="K24" s="23"/>
    </row>
    <row r="25" spans="1:11" x14ac:dyDescent="0.35">
      <c r="A25" s="10"/>
      <c r="B25" t="s">
        <v>173</v>
      </c>
      <c r="J25" s="8"/>
      <c r="K25" s="23"/>
    </row>
    <row r="26" spans="1:11" x14ac:dyDescent="0.35">
      <c r="A26" s="10"/>
      <c r="B26" t="s">
        <v>124</v>
      </c>
      <c r="J26" s="8"/>
      <c r="K26" s="23"/>
    </row>
    <row r="27" spans="1:11" x14ac:dyDescent="0.35">
      <c r="A27" s="10"/>
    </row>
    <row r="28" spans="1:11" x14ac:dyDescent="0.35">
      <c r="A28" s="10" t="s">
        <v>81</v>
      </c>
      <c r="B28" s="10" t="s">
        <v>82</v>
      </c>
      <c r="K28" s="2"/>
    </row>
    <row r="29" spans="1:11" x14ac:dyDescent="0.35">
      <c r="A29" s="10"/>
      <c r="B29" t="s">
        <v>174</v>
      </c>
      <c r="J29" s="8"/>
      <c r="K29" s="23"/>
    </row>
    <row r="30" spans="1:11" x14ac:dyDescent="0.35">
      <c r="A30" s="10"/>
      <c r="B30" t="s">
        <v>175</v>
      </c>
      <c r="J30" s="8"/>
      <c r="K30" s="23"/>
    </row>
    <row r="31" spans="1:11" ht="28" customHeight="1" x14ac:dyDescent="0.35">
      <c r="A31" s="10"/>
      <c r="B31" s="6" t="s">
        <v>176</v>
      </c>
      <c r="J31" s="8"/>
      <c r="K31" s="23"/>
    </row>
    <row r="33" spans="1:11" x14ac:dyDescent="0.35">
      <c r="A33" s="10" t="s">
        <v>93</v>
      </c>
      <c r="B33" s="10" t="s">
        <v>94</v>
      </c>
      <c r="K33" s="2"/>
    </row>
    <row r="34" spans="1:11" x14ac:dyDescent="0.35">
      <c r="B34" t="s">
        <v>95</v>
      </c>
      <c r="J34" s="8"/>
      <c r="K34" s="23"/>
    </row>
    <row r="35" spans="1:11" x14ac:dyDescent="0.35">
      <c r="B35" t="s">
        <v>96</v>
      </c>
      <c r="J35" s="8"/>
      <c r="K35" s="23"/>
    </row>
    <row r="36" spans="1:11" x14ac:dyDescent="0.35">
      <c r="B36" t="s">
        <v>97</v>
      </c>
      <c r="J36" s="8"/>
      <c r="K36" s="23"/>
    </row>
    <row r="37" spans="1:11" x14ac:dyDescent="0.35">
      <c r="B37" t="s">
        <v>98</v>
      </c>
      <c r="J37" s="8"/>
      <c r="K37" s="23"/>
    </row>
    <row r="38" spans="1:11" x14ac:dyDescent="0.35">
      <c r="B38" t="s">
        <v>177</v>
      </c>
      <c r="J38" s="8"/>
      <c r="K38" s="23"/>
    </row>
    <row r="39" spans="1:11" x14ac:dyDescent="0.35">
      <c r="K39" s="2"/>
    </row>
  </sheetData>
  <hyperlinks>
    <hyperlink ref="B20" r:id="rId1" display="Aangetoond wordt dat er voldaan wordt aan de normen van een gouden green key of diens rechtsopvolger" xr:uid="{993C303A-2923-4217-8D45-D8F785F31ECC}"/>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20AA8B3-00E1-4C8D-AF04-799302839C03}">
          <x14:formula1>
            <xm:f>'Tabellen (verbergen)'!$E$11:$E$12</xm:f>
          </x14:formula1>
          <xm:sqref>J6 J20 J29:J31 J34:J38 J15:J17 J23:J26 J9:J12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8F330-A1DE-482A-A6B4-62ED986AC669}">
  <dimension ref="A1:J38"/>
  <sheetViews>
    <sheetView zoomScale="90" zoomScaleNormal="90" workbookViewId="0">
      <selection activeCell="A5" sqref="A5"/>
    </sheetView>
  </sheetViews>
  <sheetFormatPr defaultRowHeight="14.5" x14ac:dyDescent="0.35"/>
  <cols>
    <col min="1" max="1" width="10.6328125" customWidth="1"/>
    <col min="2" max="2" width="98.1796875" customWidth="1"/>
    <col min="10" max="10" width="49.36328125" customWidth="1"/>
  </cols>
  <sheetData>
    <row r="1" spans="1:10" ht="23.5" x14ac:dyDescent="0.55000000000000004">
      <c r="A1" s="9" t="s">
        <v>179</v>
      </c>
    </row>
    <row r="3" spans="1:10" x14ac:dyDescent="0.35">
      <c r="A3" s="1" t="s">
        <v>53</v>
      </c>
      <c r="B3" s="20" t="str">
        <f>IF(AND(I6="ja",I9="ja",I10="ja",I11="ja",I12="ja",I15="ja",I16="ja",I17="ja",I20="ja",I23="ja",I24="ja",I25="ja",I26="ja",I27="ja",I30="ja",I31="ja",I32="ja",I35="ja",I36="ja",I37="ja",I38="ja"),"Doorgang verlenen","Geen doorgang verlenen")</f>
        <v>Geen doorgang verlenen</v>
      </c>
    </row>
    <row r="4" spans="1:10" x14ac:dyDescent="0.35">
      <c r="A4" s="1"/>
      <c r="I4" s="1" t="s">
        <v>250</v>
      </c>
      <c r="J4" s="1" t="s">
        <v>251</v>
      </c>
    </row>
    <row r="5" spans="1:10" x14ac:dyDescent="0.35">
      <c r="A5" s="10" t="s">
        <v>54</v>
      </c>
      <c r="B5" s="10" t="s">
        <v>55</v>
      </c>
      <c r="C5" s="10"/>
      <c r="D5" s="10"/>
      <c r="E5" s="10"/>
    </row>
    <row r="6" spans="1:10" x14ac:dyDescent="0.35">
      <c r="A6" s="10"/>
      <c r="B6" s="13" t="s">
        <v>168</v>
      </c>
      <c r="C6" s="10"/>
      <c r="D6" s="10"/>
      <c r="E6" s="10"/>
      <c r="I6" s="8"/>
      <c r="J6" s="23"/>
    </row>
    <row r="7" spans="1:10" x14ac:dyDescent="0.35">
      <c r="A7" s="10"/>
      <c r="C7" s="10"/>
      <c r="D7" s="10"/>
      <c r="E7" s="10"/>
      <c r="J7" s="2"/>
    </row>
    <row r="8" spans="1:10" x14ac:dyDescent="0.35">
      <c r="A8" s="10" t="s">
        <v>59</v>
      </c>
      <c r="B8" s="10" t="s">
        <v>60</v>
      </c>
      <c r="C8" s="10"/>
      <c r="D8" s="10"/>
      <c r="E8" s="10"/>
      <c r="J8" s="2"/>
    </row>
    <row r="9" spans="1:10" x14ac:dyDescent="0.35">
      <c r="B9" t="s">
        <v>61</v>
      </c>
      <c r="I9" s="8"/>
      <c r="J9" s="23"/>
    </row>
    <row r="10" spans="1:10" x14ac:dyDescent="0.35">
      <c r="B10" t="s">
        <v>62</v>
      </c>
      <c r="I10" s="8"/>
      <c r="J10" s="23"/>
    </row>
    <row r="11" spans="1:10" x14ac:dyDescent="0.35">
      <c r="B11" t="s">
        <v>180</v>
      </c>
      <c r="I11" s="8"/>
      <c r="J11" s="23"/>
    </row>
    <row r="12" spans="1:10" x14ac:dyDescent="0.35">
      <c r="A12" s="10"/>
      <c r="B12" t="s">
        <v>65</v>
      </c>
      <c r="C12" s="10"/>
      <c r="D12" s="10"/>
      <c r="E12" s="10"/>
      <c r="I12" s="8"/>
      <c r="J12" s="23"/>
    </row>
    <row r="13" spans="1:10" x14ac:dyDescent="0.35">
      <c r="A13" s="10"/>
      <c r="B13" s="10"/>
      <c r="C13" s="10"/>
      <c r="D13" s="10"/>
      <c r="E13" s="10"/>
      <c r="J13" s="2"/>
    </row>
    <row r="14" spans="1:10" x14ac:dyDescent="0.35">
      <c r="A14" s="10" t="s">
        <v>67</v>
      </c>
      <c r="B14" s="10" t="s">
        <v>68</v>
      </c>
      <c r="J14" s="2"/>
    </row>
    <row r="15" spans="1:10" x14ac:dyDescent="0.35">
      <c r="A15" s="10"/>
      <c r="B15" t="s">
        <v>69</v>
      </c>
      <c r="I15" s="8"/>
      <c r="J15" s="23"/>
    </row>
    <row r="16" spans="1:10" x14ac:dyDescent="0.35">
      <c r="A16" s="10"/>
      <c r="B16" t="s">
        <v>136</v>
      </c>
      <c r="I16" s="8"/>
      <c r="J16" s="23"/>
    </row>
    <row r="17" spans="1:10" x14ac:dyDescent="0.35">
      <c r="A17" s="10"/>
      <c r="B17" t="s">
        <v>72</v>
      </c>
      <c r="I17" s="8"/>
      <c r="J17" s="23"/>
    </row>
    <row r="18" spans="1:10" x14ac:dyDescent="0.35">
      <c r="A18" s="10"/>
      <c r="J18" s="2"/>
    </row>
    <row r="19" spans="1:10" x14ac:dyDescent="0.35">
      <c r="A19" s="10" t="s">
        <v>73</v>
      </c>
      <c r="B19" s="10" t="s">
        <v>74</v>
      </c>
      <c r="J19" s="2"/>
    </row>
    <row r="20" spans="1:10" x14ac:dyDescent="0.35">
      <c r="A20" s="10"/>
      <c r="B20" s="22" t="s">
        <v>170</v>
      </c>
      <c r="I20" s="8"/>
      <c r="J20" s="23"/>
    </row>
    <row r="21" spans="1:10" x14ac:dyDescent="0.35">
      <c r="A21" s="10"/>
      <c r="J21" s="2"/>
    </row>
    <row r="22" spans="1:10" x14ac:dyDescent="0.35">
      <c r="A22" s="10" t="s">
        <v>76</v>
      </c>
      <c r="B22" s="10" t="s">
        <v>120</v>
      </c>
      <c r="J22" s="2"/>
    </row>
    <row r="23" spans="1:10" x14ac:dyDescent="0.35">
      <c r="A23" s="10"/>
      <c r="B23" t="s">
        <v>171</v>
      </c>
      <c r="I23" s="8"/>
      <c r="J23" s="23"/>
    </row>
    <row r="24" spans="1:10" ht="43.5" x14ac:dyDescent="0.35">
      <c r="A24" s="10"/>
      <c r="B24" s="2" t="s">
        <v>172</v>
      </c>
      <c r="I24" s="8"/>
      <c r="J24" s="23"/>
    </row>
    <row r="25" spans="1:10" x14ac:dyDescent="0.35">
      <c r="A25" s="10"/>
      <c r="B25" s="13" t="s">
        <v>181</v>
      </c>
      <c r="I25" s="8"/>
      <c r="J25" s="23"/>
    </row>
    <row r="26" spans="1:10" x14ac:dyDescent="0.35">
      <c r="A26" s="10"/>
      <c r="B26" t="s">
        <v>124</v>
      </c>
      <c r="I26" s="8"/>
      <c r="J26" s="23"/>
    </row>
    <row r="27" spans="1:10" x14ac:dyDescent="0.35">
      <c r="A27" s="10"/>
      <c r="B27" s="13" t="s">
        <v>182</v>
      </c>
      <c r="I27" s="8"/>
      <c r="J27" s="23"/>
    </row>
    <row r="28" spans="1:10" x14ac:dyDescent="0.35">
      <c r="A28" s="10"/>
      <c r="J28" s="2"/>
    </row>
    <row r="29" spans="1:10" x14ac:dyDescent="0.35">
      <c r="A29" s="10" t="s">
        <v>81</v>
      </c>
      <c r="B29" s="10" t="s">
        <v>82</v>
      </c>
    </row>
    <row r="30" spans="1:10" x14ac:dyDescent="0.35">
      <c r="A30" s="10"/>
      <c r="B30" t="s">
        <v>174</v>
      </c>
      <c r="I30" s="8"/>
      <c r="J30" s="23"/>
    </row>
    <row r="31" spans="1:10" x14ac:dyDescent="0.35">
      <c r="A31" s="10"/>
      <c r="B31" t="s">
        <v>175</v>
      </c>
      <c r="I31" s="8"/>
      <c r="J31" s="23"/>
    </row>
    <row r="32" spans="1:10" ht="30.65" customHeight="1" x14ac:dyDescent="0.35">
      <c r="A32" s="10"/>
      <c r="B32" s="6" t="s">
        <v>176</v>
      </c>
      <c r="I32" s="8"/>
      <c r="J32" s="23"/>
    </row>
    <row r="33" spans="1:10" x14ac:dyDescent="0.35">
      <c r="J33" s="2"/>
    </row>
    <row r="34" spans="1:10" x14ac:dyDescent="0.35">
      <c r="A34" s="10" t="s">
        <v>93</v>
      </c>
      <c r="B34" s="10" t="s">
        <v>94</v>
      </c>
    </row>
    <row r="35" spans="1:10" x14ac:dyDescent="0.35">
      <c r="B35" t="s">
        <v>95</v>
      </c>
      <c r="I35" s="8"/>
      <c r="J35" s="23"/>
    </row>
    <row r="36" spans="1:10" x14ac:dyDescent="0.35">
      <c r="B36" t="s">
        <v>96</v>
      </c>
      <c r="I36" s="8"/>
      <c r="J36" s="23"/>
    </row>
    <row r="37" spans="1:10" x14ac:dyDescent="0.35">
      <c r="B37" t="s">
        <v>97</v>
      </c>
      <c r="I37" s="8"/>
      <c r="J37" s="23"/>
    </row>
    <row r="38" spans="1:10" x14ac:dyDescent="0.35">
      <c r="B38" t="s">
        <v>98</v>
      </c>
      <c r="I38" s="8"/>
      <c r="J38" s="23"/>
    </row>
  </sheetData>
  <hyperlinks>
    <hyperlink ref="B20" r:id="rId1" display="Aangetoond wordt dat er voldaan wordt aan de normen van een gouden green key of diens rechtsopvolger" xr:uid="{B8A79FF5-06B2-45C9-BBF1-F8C83F77D692}"/>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B33A46D-F23A-4A24-8572-D61A4F0D4EDD}">
          <x14:formula1>
            <xm:f>'Tabellen (verbergen)'!$E$11:$E$12</xm:f>
          </x14:formula1>
          <xm:sqref>I6 I20 I30:I32 I35:I38 I15:I17 I9:I12 I23:I27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88096-28D3-4C6C-BBD9-ADD2980EE797}">
  <dimension ref="A1:J38"/>
  <sheetViews>
    <sheetView zoomScale="90" zoomScaleNormal="90" workbookViewId="0">
      <selection activeCell="A6" sqref="A6"/>
    </sheetView>
  </sheetViews>
  <sheetFormatPr defaultRowHeight="14.5" x14ac:dyDescent="0.35"/>
  <cols>
    <col min="1" max="1" width="11" customWidth="1"/>
    <col min="2" max="2" width="93.1796875" customWidth="1"/>
    <col min="8" max="8" width="11.453125" customWidth="1"/>
    <col min="10" max="10" width="48.453125" customWidth="1"/>
  </cols>
  <sheetData>
    <row r="1" spans="1:10" ht="23.5" x14ac:dyDescent="0.55000000000000004">
      <c r="A1" s="9" t="s">
        <v>183</v>
      </c>
    </row>
    <row r="3" spans="1:10" x14ac:dyDescent="0.35">
      <c r="A3" s="1" t="s">
        <v>53</v>
      </c>
      <c r="B3" s="1" t="str">
        <f>IF(AND(I6="ja",I9="ja",I10="ja",I11="ja",I12="ja",I13="ja",I16="ja",I17="ja",I18="ja",I19="ja",I20="ja",I23="ja",I26="ja",I27="ja",I28="ja",I29="ja",I30="ja",I33="ja",I34="ja",I35="ja",I36="ja",I37="ja"),"Doorgang verlenen","Geen doorgang verlenen")</f>
        <v>Geen doorgang verlenen</v>
      </c>
    </row>
    <row r="4" spans="1:10" x14ac:dyDescent="0.35">
      <c r="A4" s="1"/>
      <c r="I4" s="1" t="s">
        <v>250</v>
      </c>
      <c r="J4" s="1" t="s">
        <v>251</v>
      </c>
    </row>
    <row r="5" spans="1:10" x14ac:dyDescent="0.35">
      <c r="A5" s="10" t="s">
        <v>54</v>
      </c>
      <c r="B5" s="10" t="s">
        <v>55</v>
      </c>
      <c r="C5" s="10"/>
      <c r="D5" s="10"/>
      <c r="E5" s="10"/>
    </row>
    <row r="6" spans="1:10" x14ac:dyDescent="0.35">
      <c r="A6" s="10"/>
      <c r="B6" t="s">
        <v>184</v>
      </c>
      <c r="C6" s="10"/>
      <c r="D6" s="10"/>
      <c r="E6" s="10"/>
      <c r="I6" s="8"/>
      <c r="J6" s="23"/>
    </row>
    <row r="7" spans="1:10" x14ac:dyDescent="0.35">
      <c r="A7" s="10"/>
      <c r="C7" s="10"/>
      <c r="D7" s="10"/>
      <c r="E7" s="10"/>
      <c r="J7" s="2"/>
    </row>
    <row r="8" spans="1:10" x14ac:dyDescent="0.35">
      <c r="A8" s="10" t="s">
        <v>59</v>
      </c>
      <c r="B8" s="10" t="s">
        <v>60</v>
      </c>
      <c r="C8" s="10"/>
      <c r="D8" s="10"/>
      <c r="E8" s="10"/>
      <c r="J8" s="2"/>
    </row>
    <row r="9" spans="1:10" x14ac:dyDescent="0.35">
      <c r="B9" t="s">
        <v>61</v>
      </c>
      <c r="I9" s="8"/>
      <c r="J9" s="23"/>
    </row>
    <row r="10" spans="1:10" x14ac:dyDescent="0.35">
      <c r="B10" t="s">
        <v>62</v>
      </c>
      <c r="I10" s="8"/>
      <c r="J10" s="23"/>
    </row>
    <row r="11" spans="1:10" x14ac:dyDescent="0.35">
      <c r="A11" s="10"/>
      <c r="B11" t="s">
        <v>185</v>
      </c>
      <c r="C11" s="10"/>
      <c r="D11" s="10"/>
      <c r="E11" s="10"/>
      <c r="I11" s="8"/>
      <c r="J11" s="23"/>
    </row>
    <row r="12" spans="1:10" x14ac:dyDescent="0.35">
      <c r="A12" s="10"/>
      <c r="B12" t="s">
        <v>65</v>
      </c>
      <c r="C12" s="10"/>
      <c r="D12" s="10"/>
      <c r="E12" s="10"/>
      <c r="I12" s="8"/>
      <c r="J12" s="23"/>
    </row>
    <row r="13" spans="1:10" x14ac:dyDescent="0.35">
      <c r="A13" s="10"/>
      <c r="B13" t="s">
        <v>64</v>
      </c>
      <c r="C13" s="10"/>
      <c r="D13" s="10"/>
      <c r="E13" s="10"/>
      <c r="I13" s="8"/>
      <c r="J13" s="23"/>
    </row>
    <row r="14" spans="1:10" x14ac:dyDescent="0.35">
      <c r="A14" s="10"/>
      <c r="B14" s="10"/>
      <c r="C14" s="10"/>
      <c r="D14" s="10"/>
      <c r="E14" s="10"/>
      <c r="J14" s="2"/>
    </row>
    <row r="15" spans="1:10" x14ac:dyDescent="0.35">
      <c r="A15" s="10" t="s">
        <v>67</v>
      </c>
      <c r="B15" s="10" t="s">
        <v>68</v>
      </c>
    </row>
    <row r="16" spans="1:10" x14ac:dyDescent="0.35">
      <c r="A16" s="10"/>
      <c r="B16" t="s">
        <v>69</v>
      </c>
      <c r="I16" s="8"/>
      <c r="J16" s="23"/>
    </row>
    <row r="17" spans="1:10" x14ac:dyDescent="0.35">
      <c r="A17" s="10"/>
      <c r="B17" t="s">
        <v>136</v>
      </c>
      <c r="I17" s="8"/>
      <c r="J17" s="23"/>
    </row>
    <row r="18" spans="1:10" x14ac:dyDescent="0.35">
      <c r="A18" s="10"/>
      <c r="B18" t="s">
        <v>72</v>
      </c>
      <c r="I18" s="8"/>
      <c r="J18" s="23"/>
    </row>
    <row r="19" spans="1:10" x14ac:dyDescent="0.35">
      <c r="A19" s="10"/>
      <c r="B19" t="s">
        <v>186</v>
      </c>
      <c r="I19" s="8"/>
      <c r="J19" s="23"/>
    </row>
    <row r="20" spans="1:10" x14ac:dyDescent="0.35">
      <c r="A20" s="10"/>
      <c r="B20" t="s">
        <v>187</v>
      </c>
      <c r="I20" s="8"/>
      <c r="J20" s="23"/>
    </row>
    <row r="21" spans="1:10" x14ac:dyDescent="0.35">
      <c r="A21" s="10"/>
      <c r="J21" s="2"/>
    </row>
    <row r="22" spans="1:10" x14ac:dyDescent="0.35">
      <c r="A22" s="10" t="s">
        <v>73</v>
      </c>
      <c r="B22" s="10" t="s">
        <v>74</v>
      </c>
      <c r="J22" s="2"/>
    </row>
    <row r="23" spans="1:10" x14ac:dyDescent="0.35">
      <c r="A23" s="10"/>
      <c r="B23" s="22" t="s">
        <v>170</v>
      </c>
      <c r="I23" s="8"/>
      <c r="J23" s="23"/>
    </row>
    <row r="24" spans="1:10" x14ac:dyDescent="0.35">
      <c r="A24" s="10"/>
    </row>
    <row r="25" spans="1:10" x14ac:dyDescent="0.35">
      <c r="A25" s="10" t="s">
        <v>76</v>
      </c>
      <c r="B25" s="10" t="s">
        <v>120</v>
      </c>
    </row>
    <row r="26" spans="1:10" x14ac:dyDescent="0.35">
      <c r="A26" s="10"/>
      <c r="B26" t="s">
        <v>171</v>
      </c>
      <c r="I26" s="8"/>
      <c r="J26" s="23"/>
    </row>
    <row r="27" spans="1:10" ht="43.5" customHeight="1" x14ac:dyDescent="0.35">
      <c r="A27" s="10"/>
      <c r="B27" s="2" t="s">
        <v>172</v>
      </c>
      <c r="I27" s="8"/>
      <c r="J27" s="23"/>
    </row>
    <row r="28" spans="1:10" x14ac:dyDescent="0.35">
      <c r="A28" s="10"/>
      <c r="B28" t="s">
        <v>173</v>
      </c>
      <c r="I28" s="8"/>
      <c r="J28" s="23"/>
    </row>
    <row r="29" spans="1:10" x14ac:dyDescent="0.35">
      <c r="A29" s="10"/>
      <c r="B29" t="s">
        <v>124</v>
      </c>
      <c r="I29" s="8"/>
      <c r="J29" s="23"/>
    </row>
    <row r="30" spans="1:10" x14ac:dyDescent="0.35">
      <c r="A30" s="10"/>
      <c r="B30" t="s">
        <v>80</v>
      </c>
      <c r="I30" s="8"/>
      <c r="J30" s="23"/>
    </row>
    <row r="31" spans="1:10" x14ac:dyDescent="0.35">
      <c r="A31" s="10"/>
    </row>
    <row r="32" spans="1:10" x14ac:dyDescent="0.35">
      <c r="A32" s="10" t="s">
        <v>81</v>
      </c>
      <c r="B32" s="10" t="s">
        <v>94</v>
      </c>
    </row>
    <row r="33" spans="2:10" x14ac:dyDescent="0.35">
      <c r="B33" t="s">
        <v>95</v>
      </c>
      <c r="I33" s="8"/>
      <c r="J33" s="23"/>
    </row>
    <row r="34" spans="2:10" x14ac:dyDescent="0.35">
      <c r="B34" t="s">
        <v>96</v>
      </c>
      <c r="I34" s="8"/>
      <c r="J34" s="23"/>
    </row>
    <row r="35" spans="2:10" x14ac:dyDescent="0.35">
      <c r="B35" t="s">
        <v>97</v>
      </c>
      <c r="I35" s="8"/>
      <c r="J35" s="23"/>
    </row>
    <row r="36" spans="2:10" x14ac:dyDescent="0.35">
      <c r="B36" t="s">
        <v>98</v>
      </c>
      <c r="I36" s="8"/>
      <c r="J36" s="23"/>
    </row>
    <row r="37" spans="2:10" x14ac:dyDescent="0.35">
      <c r="B37" t="s">
        <v>177</v>
      </c>
      <c r="I37" s="8"/>
      <c r="J37" s="23"/>
    </row>
    <row r="38" spans="2:10" x14ac:dyDescent="0.35">
      <c r="J38" s="2"/>
    </row>
  </sheetData>
  <hyperlinks>
    <hyperlink ref="B23" r:id="rId1" display="Aangetoond wordt dat er voldaan wordt aan de normen van een gouden green key of diens rechtsopvolger" xr:uid="{5B665C91-E645-4880-8323-7591CA0900B6}"/>
  </hyperlinks>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2F56DDF-555F-4C46-BBB0-F5F016CD9AA3}">
          <x14:formula1>
            <xm:f>'Tabellen (verbergen)'!$E$11:$E$12</xm:f>
          </x14:formula1>
          <xm:sqref>I6 I23 I33:I37 I16:I20 I26:I30 I9:I13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B835-1978-40A5-AD0A-C34A2F77CDB7}">
  <dimension ref="A1:J37"/>
  <sheetViews>
    <sheetView zoomScale="90" zoomScaleNormal="90" workbookViewId="0">
      <selection activeCell="B6" sqref="B6"/>
    </sheetView>
  </sheetViews>
  <sheetFormatPr defaultRowHeight="14.5" x14ac:dyDescent="0.35"/>
  <cols>
    <col min="1" max="1" width="10.26953125" customWidth="1"/>
    <col min="2" max="2" width="90.81640625" customWidth="1"/>
    <col min="8" max="8" width="14.1796875" customWidth="1"/>
    <col min="10" max="10" width="54.36328125" customWidth="1"/>
  </cols>
  <sheetData>
    <row r="1" spans="1:10" ht="23.5" x14ac:dyDescent="0.55000000000000004">
      <c r="A1" s="9" t="s">
        <v>188</v>
      </c>
    </row>
    <row r="3" spans="1:10" x14ac:dyDescent="0.35">
      <c r="A3" s="1" t="s">
        <v>53</v>
      </c>
      <c r="B3" s="1" t="str">
        <f>IF(AND(I6="ja",I9="ja",I10="ja",I11="ja",I12="ja",I13="ja",I17="ja",I18="ja",I19="ja",I20="ja",I16="ja",I23="ja",I26="ja",I27="ja",I28="ja",I29="ja",I32="ja",I33="ja",I34="ja",I35="ja",I36="ja"),"Doorgang verlenen","Geen doorgang verlenen")</f>
        <v>Geen doorgang verlenen</v>
      </c>
    </row>
    <row r="4" spans="1:10" x14ac:dyDescent="0.35">
      <c r="A4" s="1"/>
      <c r="I4" s="1" t="s">
        <v>250</v>
      </c>
      <c r="J4" s="1" t="s">
        <v>251</v>
      </c>
    </row>
    <row r="5" spans="1:10" x14ac:dyDescent="0.35">
      <c r="A5" s="10" t="s">
        <v>54</v>
      </c>
      <c r="B5" s="10" t="s">
        <v>55</v>
      </c>
      <c r="C5" s="10"/>
      <c r="D5" s="10"/>
      <c r="E5" s="10"/>
    </row>
    <row r="6" spans="1:10" x14ac:dyDescent="0.35">
      <c r="A6" s="10"/>
      <c r="B6" t="s">
        <v>184</v>
      </c>
      <c r="C6" s="10"/>
      <c r="D6" s="10"/>
      <c r="E6" s="10"/>
      <c r="I6" s="8"/>
      <c r="J6" s="23"/>
    </row>
    <row r="7" spans="1:10" x14ac:dyDescent="0.35">
      <c r="A7" s="10"/>
      <c r="C7" s="10"/>
      <c r="D7" s="10"/>
      <c r="E7" s="10"/>
      <c r="J7" s="2"/>
    </row>
    <row r="8" spans="1:10" x14ac:dyDescent="0.35">
      <c r="A8" s="10" t="s">
        <v>59</v>
      </c>
      <c r="B8" s="10" t="s">
        <v>60</v>
      </c>
      <c r="C8" s="10"/>
      <c r="D8" s="10"/>
      <c r="E8" s="10"/>
      <c r="J8" s="2"/>
    </row>
    <row r="9" spans="1:10" x14ac:dyDescent="0.35">
      <c r="B9" t="s">
        <v>61</v>
      </c>
      <c r="I9" s="8"/>
      <c r="J9" s="23"/>
    </row>
    <row r="10" spans="1:10" x14ac:dyDescent="0.35">
      <c r="B10" t="s">
        <v>62</v>
      </c>
      <c r="I10" s="8"/>
      <c r="J10" s="23"/>
    </row>
    <row r="11" spans="1:10" x14ac:dyDescent="0.35">
      <c r="A11" s="10"/>
      <c r="B11" t="s">
        <v>185</v>
      </c>
      <c r="C11" s="10"/>
      <c r="D11" s="10"/>
      <c r="E11" s="10"/>
      <c r="I11" s="8"/>
      <c r="J11" s="23"/>
    </row>
    <row r="12" spans="1:10" x14ac:dyDescent="0.35">
      <c r="A12" s="10"/>
      <c r="B12" t="s">
        <v>65</v>
      </c>
      <c r="C12" s="10"/>
      <c r="D12" s="10"/>
      <c r="E12" s="10"/>
      <c r="I12" s="8"/>
      <c r="J12" s="23"/>
    </row>
    <row r="13" spans="1:10" x14ac:dyDescent="0.35">
      <c r="A13" s="10"/>
      <c r="B13" t="s">
        <v>64</v>
      </c>
      <c r="C13" s="10"/>
      <c r="D13" s="10"/>
      <c r="E13" s="10"/>
      <c r="I13" s="8"/>
      <c r="J13" s="23"/>
    </row>
    <row r="14" spans="1:10" x14ac:dyDescent="0.35">
      <c r="A14" s="10"/>
      <c r="B14" s="10"/>
      <c r="C14" s="10"/>
      <c r="D14" s="10"/>
      <c r="E14" s="10"/>
      <c r="J14" s="2"/>
    </row>
    <row r="15" spans="1:10" x14ac:dyDescent="0.35">
      <c r="A15" s="10" t="s">
        <v>67</v>
      </c>
      <c r="B15" s="10" t="s">
        <v>68</v>
      </c>
    </row>
    <row r="16" spans="1:10" x14ac:dyDescent="0.35">
      <c r="A16" s="10"/>
      <c r="B16" t="s">
        <v>69</v>
      </c>
      <c r="I16" s="8"/>
      <c r="J16" s="23"/>
    </row>
    <row r="17" spans="1:10" x14ac:dyDescent="0.35">
      <c r="A17" s="10"/>
      <c r="B17" t="s">
        <v>136</v>
      </c>
      <c r="I17" s="8"/>
      <c r="J17" s="23"/>
    </row>
    <row r="18" spans="1:10" x14ac:dyDescent="0.35">
      <c r="A18" s="10"/>
      <c r="B18" t="s">
        <v>72</v>
      </c>
      <c r="I18" s="8"/>
      <c r="J18" s="23"/>
    </row>
    <row r="19" spans="1:10" x14ac:dyDescent="0.35">
      <c r="A19" s="10"/>
      <c r="B19" t="s">
        <v>186</v>
      </c>
      <c r="I19" s="8"/>
      <c r="J19" s="23"/>
    </row>
    <row r="20" spans="1:10" x14ac:dyDescent="0.35">
      <c r="A20" s="10"/>
      <c r="B20" t="s">
        <v>187</v>
      </c>
      <c r="I20" s="8"/>
      <c r="J20" s="23"/>
    </row>
    <row r="21" spans="1:10" x14ac:dyDescent="0.35">
      <c r="A21" s="10"/>
      <c r="J21" s="2"/>
    </row>
    <row r="22" spans="1:10" x14ac:dyDescent="0.35">
      <c r="A22" s="10" t="s">
        <v>73</v>
      </c>
      <c r="B22" s="10" t="s">
        <v>74</v>
      </c>
      <c r="J22" s="2"/>
    </row>
    <row r="23" spans="1:10" x14ac:dyDescent="0.35">
      <c r="A23" s="10"/>
      <c r="B23" s="22" t="s">
        <v>170</v>
      </c>
      <c r="I23" s="8"/>
      <c r="J23" s="23"/>
    </row>
    <row r="24" spans="1:10" x14ac:dyDescent="0.35">
      <c r="A24" s="10"/>
    </row>
    <row r="25" spans="1:10" x14ac:dyDescent="0.35">
      <c r="A25" s="10" t="s">
        <v>76</v>
      </c>
      <c r="B25" s="10" t="s">
        <v>120</v>
      </c>
    </row>
    <row r="26" spans="1:10" x14ac:dyDescent="0.35">
      <c r="A26" s="10"/>
      <c r="B26" t="s">
        <v>171</v>
      </c>
      <c r="I26" s="8"/>
      <c r="J26" s="23"/>
    </row>
    <row r="27" spans="1:10" ht="44.15" customHeight="1" x14ac:dyDescent="0.35">
      <c r="A27" s="10"/>
      <c r="B27" s="2" t="s">
        <v>172</v>
      </c>
      <c r="I27" s="8"/>
      <c r="J27" s="23"/>
    </row>
    <row r="28" spans="1:10" x14ac:dyDescent="0.35">
      <c r="A28" s="10"/>
      <c r="B28" t="s">
        <v>173</v>
      </c>
      <c r="I28" s="8"/>
      <c r="J28" s="23"/>
    </row>
    <row r="29" spans="1:10" x14ac:dyDescent="0.35">
      <c r="A29" s="10"/>
      <c r="B29" t="s">
        <v>124</v>
      </c>
      <c r="I29" s="8"/>
      <c r="J29" s="23"/>
    </row>
    <row r="30" spans="1:10" x14ac:dyDescent="0.35">
      <c r="A30" s="10"/>
    </row>
    <row r="31" spans="1:10" x14ac:dyDescent="0.35">
      <c r="A31" s="10" t="s">
        <v>81</v>
      </c>
      <c r="B31" s="10" t="s">
        <v>94</v>
      </c>
    </row>
    <row r="32" spans="1:10" x14ac:dyDescent="0.35">
      <c r="B32" t="s">
        <v>95</v>
      </c>
      <c r="I32" s="8"/>
      <c r="J32" s="23"/>
    </row>
    <row r="33" spans="2:10" x14ac:dyDescent="0.35">
      <c r="B33" t="s">
        <v>96</v>
      </c>
      <c r="I33" s="8"/>
      <c r="J33" s="23"/>
    </row>
    <row r="34" spans="2:10" x14ac:dyDescent="0.35">
      <c r="B34" t="s">
        <v>189</v>
      </c>
      <c r="I34" s="8"/>
      <c r="J34" s="23"/>
    </row>
    <row r="35" spans="2:10" x14ac:dyDescent="0.35">
      <c r="B35" t="s">
        <v>98</v>
      </c>
      <c r="I35" s="8"/>
      <c r="J35" s="23"/>
    </row>
    <row r="36" spans="2:10" x14ac:dyDescent="0.35">
      <c r="B36" t="s">
        <v>177</v>
      </c>
      <c r="I36" s="8"/>
      <c r="J36" s="23"/>
    </row>
    <row r="37" spans="2:10" x14ac:dyDescent="0.35">
      <c r="J37" s="2"/>
    </row>
  </sheetData>
  <hyperlinks>
    <hyperlink ref="B23" r:id="rId1" display="Aangetoond wordt dat er voldaan wordt aan de normen van een gouden green key of diens rechtsopvolger" xr:uid="{9DFB022A-FFBA-4BEC-BAC6-2986A3575E43}"/>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2A0A37E-4495-4449-B03D-0C786E9A477C}">
          <x14:formula1>
            <xm:f>'Tabellen (verbergen)'!$E$11:$E$12</xm:f>
          </x14:formula1>
          <xm:sqref>I6 I23 I32:I36 I16:I20 I26:I29 I9:I13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50338-3937-4AF1-BDD0-282F757CD6B8}">
  <dimension ref="A1:I36"/>
  <sheetViews>
    <sheetView zoomScale="90" zoomScaleNormal="90" workbookViewId="0">
      <selection activeCell="A6" sqref="A6"/>
    </sheetView>
  </sheetViews>
  <sheetFormatPr defaultRowHeight="14.5" x14ac:dyDescent="0.35"/>
  <cols>
    <col min="1" max="1" width="10.7265625" customWidth="1"/>
    <col min="2" max="2" width="94.54296875" customWidth="1"/>
    <col min="7" max="7" width="21.54296875" customWidth="1"/>
    <col min="9" max="9" width="52.1796875" customWidth="1"/>
  </cols>
  <sheetData>
    <row r="1" spans="1:9" ht="23.5" x14ac:dyDescent="0.55000000000000004">
      <c r="A1" s="9" t="s">
        <v>190</v>
      </c>
    </row>
    <row r="3" spans="1:9" x14ac:dyDescent="0.35">
      <c r="A3" s="1" t="s">
        <v>53</v>
      </c>
      <c r="B3" s="1" t="str">
        <f>IF(AND(H6="ja",H9="ja",H10="ja",H11="ja",H12="ja",H13="ja",H16="ja",H17="ja",H18="ja",H19="ja",H20="ja",H23="ja",H26="ja",H27="ja",H28="ja",H29="ja",H30="ja",H33="ja",H34="ja",H35="ja",H36="ja"),"Doorgang verlenen","Geen doorgang verlenen")</f>
        <v>Geen doorgang verlenen</v>
      </c>
    </row>
    <row r="4" spans="1:9" x14ac:dyDescent="0.35">
      <c r="A4" s="1"/>
      <c r="H4" s="1" t="s">
        <v>250</v>
      </c>
      <c r="I4" s="1" t="s">
        <v>251</v>
      </c>
    </row>
    <row r="5" spans="1:9" x14ac:dyDescent="0.35">
      <c r="A5" s="10" t="s">
        <v>54</v>
      </c>
      <c r="B5" s="10" t="s">
        <v>55</v>
      </c>
      <c r="C5" s="10"/>
      <c r="D5" s="10"/>
    </row>
    <row r="6" spans="1:9" x14ac:dyDescent="0.35">
      <c r="A6" s="10"/>
      <c r="B6" t="s">
        <v>184</v>
      </c>
      <c r="C6" s="10"/>
      <c r="D6" s="10"/>
      <c r="H6" s="8"/>
      <c r="I6" s="23"/>
    </row>
    <row r="7" spans="1:9" x14ac:dyDescent="0.35">
      <c r="A7" s="10"/>
      <c r="C7" s="10"/>
      <c r="D7" s="10"/>
      <c r="I7" s="2"/>
    </row>
    <row r="8" spans="1:9" x14ac:dyDescent="0.35">
      <c r="A8" s="10" t="s">
        <v>59</v>
      </c>
      <c r="B8" s="10" t="s">
        <v>60</v>
      </c>
      <c r="C8" s="10"/>
      <c r="D8" s="10"/>
      <c r="I8" s="2"/>
    </row>
    <row r="9" spans="1:9" x14ac:dyDescent="0.35">
      <c r="B9" t="s">
        <v>61</v>
      </c>
      <c r="H9" s="8"/>
      <c r="I9" s="23"/>
    </row>
    <row r="10" spans="1:9" x14ac:dyDescent="0.35">
      <c r="B10" t="s">
        <v>62</v>
      </c>
      <c r="H10" s="8"/>
      <c r="I10" s="23"/>
    </row>
    <row r="11" spans="1:9" x14ac:dyDescent="0.35">
      <c r="A11" s="10"/>
      <c r="B11" t="s">
        <v>191</v>
      </c>
      <c r="C11" s="10"/>
      <c r="D11" s="10"/>
      <c r="H11" s="8"/>
      <c r="I11" s="23"/>
    </row>
    <row r="12" spans="1:9" x14ac:dyDescent="0.35">
      <c r="A12" s="10"/>
      <c r="B12" t="s">
        <v>65</v>
      </c>
      <c r="C12" s="10"/>
      <c r="D12" s="10"/>
      <c r="H12" s="8"/>
      <c r="I12" s="23"/>
    </row>
    <row r="13" spans="1:9" x14ac:dyDescent="0.35">
      <c r="A13" s="10"/>
      <c r="B13" t="s">
        <v>64</v>
      </c>
      <c r="C13" s="10"/>
      <c r="D13" s="10"/>
      <c r="H13" s="8"/>
      <c r="I13" s="23"/>
    </row>
    <row r="14" spans="1:9" x14ac:dyDescent="0.35">
      <c r="A14" s="10"/>
      <c r="B14" s="10"/>
      <c r="C14" s="10"/>
      <c r="D14" s="10"/>
      <c r="I14" s="2"/>
    </row>
    <row r="15" spans="1:9" x14ac:dyDescent="0.35">
      <c r="A15" s="10" t="s">
        <v>67</v>
      </c>
      <c r="B15" s="10" t="s">
        <v>68</v>
      </c>
    </row>
    <row r="16" spans="1:9" x14ac:dyDescent="0.35">
      <c r="A16" s="10"/>
      <c r="B16" t="s">
        <v>69</v>
      </c>
      <c r="H16" s="8"/>
      <c r="I16" s="23"/>
    </row>
    <row r="17" spans="1:9" x14ac:dyDescent="0.35">
      <c r="A17" s="10"/>
      <c r="B17" t="s">
        <v>136</v>
      </c>
      <c r="H17" s="8"/>
      <c r="I17" s="23"/>
    </row>
    <row r="18" spans="1:9" x14ac:dyDescent="0.35">
      <c r="A18" s="10"/>
      <c r="B18" t="s">
        <v>72</v>
      </c>
      <c r="H18" s="8"/>
      <c r="I18" s="23"/>
    </row>
    <row r="19" spans="1:9" x14ac:dyDescent="0.35">
      <c r="A19" s="10"/>
      <c r="B19" t="s">
        <v>192</v>
      </c>
      <c r="H19" s="8"/>
      <c r="I19" s="23"/>
    </row>
    <row r="20" spans="1:9" x14ac:dyDescent="0.35">
      <c r="A20" s="10"/>
      <c r="B20" t="s">
        <v>193</v>
      </c>
      <c r="H20" s="8"/>
      <c r="I20" s="23"/>
    </row>
    <row r="21" spans="1:9" x14ac:dyDescent="0.35">
      <c r="A21" s="10"/>
      <c r="I21" s="2"/>
    </row>
    <row r="22" spans="1:9" x14ac:dyDescent="0.35">
      <c r="A22" s="10" t="s">
        <v>73</v>
      </c>
      <c r="B22" s="10" t="s">
        <v>74</v>
      </c>
      <c r="I22" s="2"/>
    </row>
    <row r="23" spans="1:9" x14ac:dyDescent="0.35">
      <c r="A23" s="10"/>
      <c r="B23" s="22" t="s">
        <v>170</v>
      </c>
      <c r="H23" s="8"/>
      <c r="I23" s="23"/>
    </row>
    <row r="24" spans="1:9" x14ac:dyDescent="0.35">
      <c r="A24" s="10"/>
    </row>
    <row r="25" spans="1:9" x14ac:dyDescent="0.35">
      <c r="A25" s="10" t="s">
        <v>76</v>
      </c>
      <c r="B25" s="10" t="s">
        <v>120</v>
      </c>
    </row>
    <row r="26" spans="1:9" x14ac:dyDescent="0.35">
      <c r="A26" s="10"/>
      <c r="B26" t="s">
        <v>194</v>
      </c>
      <c r="H26" s="8"/>
      <c r="I26" s="23"/>
    </row>
    <row r="27" spans="1:9" ht="45" customHeight="1" x14ac:dyDescent="0.35">
      <c r="A27" s="10"/>
      <c r="B27" s="2" t="s">
        <v>195</v>
      </c>
      <c r="H27" s="8"/>
      <c r="I27" s="23"/>
    </row>
    <row r="28" spans="1:9" x14ac:dyDescent="0.35">
      <c r="A28" s="10"/>
      <c r="B28" t="s">
        <v>196</v>
      </c>
      <c r="H28" s="8"/>
      <c r="I28" s="23"/>
    </row>
    <row r="29" spans="1:9" x14ac:dyDescent="0.35">
      <c r="A29" s="10"/>
      <c r="B29" t="s">
        <v>124</v>
      </c>
      <c r="H29" s="8"/>
      <c r="I29" s="23"/>
    </row>
    <row r="30" spans="1:9" x14ac:dyDescent="0.35">
      <c r="A30" s="10"/>
      <c r="B30" s="13" t="s">
        <v>182</v>
      </c>
      <c r="H30" s="8"/>
      <c r="I30" s="23"/>
    </row>
    <row r="31" spans="1:9" x14ac:dyDescent="0.35">
      <c r="A31" s="10"/>
    </row>
    <row r="32" spans="1:9" x14ac:dyDescent="0.35">
      <c r="A32" s="10" t="s">
        <v>81</v>
      </c>
      <c r="B32" s="10" t="s">
        <v>94</v>
      </c>
    </row>
    <row r="33" spans="2:9" x14ac:dyDescent="0.35">
      <c r="B33" t="s">
        <v>95</v>
      </c>
      <c r="H33" s="8"/>
      <c r="I33" s="23"/>
    </row>
    <row r="34" spans="2:9" x14ac:dyDescent="0.35">
      <c r="B34" t="s">
        <v>96</v>
      </c>
      <c r="H34" s="8"/>
      <c r="I34" s="23"/>
    </row>
    <row r="35" spans="2:9" x14ac:dyDescent="0.35">
      <c r="B35" t="s">
        <v>97</v>
      </c>
      <c r="H35" s="8"/>
      <c r="I35" s="23"/>
    </row>
    <row r="36" spans="2:9" x14ac:dyDescent="0.35">
      <c r="B36" t="s">
        <v>98</v>
      </c>
      <c r="H36" s="8"/>
      <c r="I36" s="23"/>
    </row>
  </sheetData>
  <hyperlinks>
    <hyperlink ref="B23" r:id="rId1" display="Aangetoond wordt dat er voldaan wordt aan de normen van een gouden green key of diens rechtsopvolger" xr:uid="{36E50601-8B6E-48AA-A54F-CFE20FC74EC6}"/>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512D47B-C418-41DF-8DFD-3FE1842D58B5}">
          <x14:formula1>
            <xm:f>'Tabellen (verbergen)'!$E$11:$E$12</xm:f>
          </x14:formula1>
          <xm:sqref>H6 H23 H33:H36 H16:H20 H9:H13 H26:H30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DB024-94B5-4173-954C-984259945FF9}">
  <dimension ref="A1:D13"/>
  <sheetViews>
    <sheetView zoomScale="90" zoomScaleNormal="90" workbookViewId="0">
      <selection activeCell="A4" sqref="A4"/>
    </sheetView>
  </sheetViews>
  <sheetFormatPr defaultRowHeight="14.5" x14ac:dyDescent="0.35"/>
  <cols>
    <col min="1" max="1" width="27.81640625" customWidth="1"/>
    <col min="2" max="2" width="43.81640625" customWidth="1"/>
    <col min="3" max="3" width="29.7265625" customWidth="1"/>
    <col min="4" max="4" width="48" customWidth="1"/>
  </cols>
  <sheetData>
    <row r="1" spans="1:4" s="7" customFormat="1" ht="18.5" x14ac:dyDescent="0.45">
      <c r="A1" s="7" t="s">
        <v>8</v>
      </c>
    </row>
    <row r="2" spans="1:4" x14ac:dyDescent="0.35">
      <c r="B2" s="5"/>
    </row>
    <row r="3" spans="1:4" x14ac:dyDescent="0.35">
      <c r="A3" s="1" t="s">
        <v>9</v>
      </c>
      <c r="B3" s="1" t="s">
        <v>10</v>
      </c>
      <c r="C3" s="1" t="s">
        <v>11</v>
      </c>
      <c r="D3" s="1" t="s">
        <v>10</v>
      </c>
    </row>
    <row r="4" spans="1:4" ht="58" x14ac:dyDescent="0.35">
      <c r="A4" s="4" t="s">
        <v>12</v>
      </c>
      <c r="B4" s="3" t="s">
        <v>13</v>
      </c>
      <c r="C4" s="4" t="s">
        <v>14</v>
      </c>
      <c r="D4" s="3" t="s">
        <v>15</v>
      </c>
    </row>
    <row r="5" spans="1:4" ht="72.5" x14ac:dyDescent="0.35">
      <c r="A5" s="3" t="s">
        <v>16</v>
      </c>
      <c r="B5" s="3" t="s">
        <v>17</v>
      </c>
      <c r="C5" s="3" t="s">
        <v>18</v>
      </c>
      <c r="D5" s="3" t="s">
        <v>19</v>
      </c>
    </row>
    <row r="6" spans="1:4" ht="130.5" x14ac:dyDescent="0.35">
      <c r="A6" s="4" t="s">
        <v>20</v>
      </c>
      <c r="B6" s="3" t="s">
        <v>21</v>
      </c>
      <c r="C6" s="3" t="s">
        <v>22</v>
      </c>
      <c r="D6" s="3" t="s">
        <v>23</v>
      </c>
    </row>
    <row r="7" spans="1:4" ht="87" customHeight="1" x14ac:dyDescent="0.35">
      <c r="A7" s="25" t="s">
        <v>24</v>
      </c>
      <c r="B7" s="24" t="s">
        <v>25</v>
      </c>
      <c r="C7" s="4" t="s">
        <v>26</v>
      </c>
      <c r="D7" s="17" t="s">
        <v>27</v>
      </c>
    </row>
    <row r="8" spans="1:4" ht="58" x14ac:dyDescent="0.35">
      <c r="A8" s="25"/>
      <c r="B8" s="24"/>
      <c r="C8" s="4" t="s">
        <v>28</v>
      </c>
      <c r="D8" s="3" t="s">
        <v>29</v>
      </c>
    </row>
    <row r="9" spans="1:4" ht="72.5" x14ac:dyDescent="0.35">
      <c r="A9" s="25"/>
      <c r="B9" s="24"/>
      <c r="C9" s="4" t="s">
        <v>30</v>
      </c>
      <c r="D9" s="2" t="s">
        <v>31</v>
      </c>
    </row>
    <row r="10" spans="1:4" ht="72.5" x14ac:dyDescent="0.35">
      <c r="A10" s="4" t="s">
        <v>32</v>
      </c>
      <c r="B10" s="3" t="s">
        <v>33</v>
      </c>
      <c r="C10" s="4" t="s">
        <v>34</v>
      </c>
      <c r="D10" s="3" t="s">
        <v>35</v>
      </c>
    </row>
    <row r="11" spans="1:4" ht="58" x14ac:dyDescent="0.35">
      <c r="A11" s="4" t="s">
        <v>36</v>
      </c>
      <c r="B11" s="3" t="s">
        <v>37</v>
      </c>
      <c r="C11" s="4" t="s">
        <v>38</v>
      </c>
      <c r="D11" s="3" t="s">
        <v>39</v>
      </c>
    </row>
    <row r="13" spans="1:4" x14ac:dyDescent="0.35">
      <c r="B13" s="5"/>
    </row>
  </sheetData>
  <mergeCells count="2">
    <mergeCell ref="B7:B9"/>
    <mergeCell ref="A7:A9"/>
  </mergeCells>
  <pageMargins left="0.7" right="0.7" top="0.75" bottom="0.75" header="0.3" footer="0.3"/>
  <pageSetup paperSize="9" orientation="portrait"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B4F5D-F1B8-4695-A3B7-89B4A36085CD}">
  <dimension ref="A1:N53"/>
  <sheetViews>
    <sheetView zoomScale="90" zoomScaleNormal="90" workbookViewId="0">
      <selection activeCell="A7" sqref="A7"/>
    </sheetView>
  </sheetViews>
  <sheetFormatPr defaultRowHeight="14.5" x14ac:dyDescent="0.35"/>
  <cols>
    <col min="1" max="1" width="11" customWidth="1"/>
    <col min="2" max="2" width="70.26953125" customWidth="1"/>
    <col min="14" max="14" width="42.7265625" customWidth="1"/>
  </cols>
  <sheetData>
    <row r="1" spans="1:14" ht="23.5" x14ac:dyDescent="0.55000000000000004">
      <c r="A1" s="9" t="s">
        <v>197</v>
      </c>
    </row>
    <row r="3" spans="1:14" x14ac:dyDescent="0.35">
      <c r="A3" s="1" t="s">
        <v>53</v>
      </c>
      <c r="B3" s="1" t="str">
        <f>IF(AND(M6="ja",M7="ja",M10="ja",M11="ja",M12="ja",M13="ja",M14="ja",M17="ja",M18="ja",M19="ja",M20="ja",M21="ja",M24="ja",M27="ja",M28="ja",M29="ja",M30="ja",M31="ja",M32="ja",M35="ja",M36="ja",M37="ja",M38="ja",M39="ja",M40="ja",M46="ja",M49="ja",M50="ja",M51="ja",M52="ja",M53="ja"),"Doorgang verlenen","Geen doorgang verlenen")</f>
        <v>Geen doorgang verlenen</v>
      </c>
    </row>
    <row r="4" spans="1:14" x14ac:dyDescent="0.35">
      <c r="A4" s="1"/>
      <c r="M4" s="1" t="s">
        <v>250</v>
      </c>
      <c r="N4" s="1" t="s">
        <v>251</v>
      </c>
    </row>
    <row r="5" spans="1:14" x14ac:dyDescent="0.35">
      <c r="A5" s="10" t="s">
        <v>54</v>
      </c>
      <c r="B5" s="10" t="s">
        <v>55</v>
      </c>
      <c r="C5" s="10"/>
      <c r="D5" s="10"/>
      <c r="E5" s="10"/>
    </row>
    <row r="6" spans="1:14" x14ac:dyDescent="0.35">
      <c r="A6" s="10"/>
      <c r="B6" t="s">
        <v>198</v>
      </c>
      <c r="C6" s="10"/>
      <c r="D6" s="10"/>
      <c r="E6" s="10"/>
      <c r="M6" s="8"/>
      <c r="N6" s="23"/>
    </row>
    <row r="7" spans="1:14" x14ac:dyDescent="0.35">
      <c r="A7" s="10"/>
      <c r="B7" t="s">
        <v>199</v>
      </c>
      <c r="C7" s="10"/>
      <c r="D7" s="10"/>
      <c r="E7" s="10"/>
      <c r="M7" s="8"/>
      <c r="N7" s="23"/>
    </row>
    <row r="8" spans="1:14" x14ac:dyDescent="0.35">
      <c r="A8" s="10"/>
      <c r="C8" s="10"/>
      <c r="D8" s="10"/>
      <c r="E8" s="10"/>
      <c r="N8" s="2"/>
    </row>
    <row r="9" spans="1:14" x14ac:dyDescent="0.35">
      <c r="A9" s="10" t="s">
        <v>59</v>
      </c>
      <c r="B9" s="10" t="s">
        <v>60</v>
      </c>
      <c r="C9" s="10"/>
      <c r="D9" s="10"/>
      <c r="E9" s="10"/>
    </row>
    <row r="10" spans="1:14" x14ac:dyDescent="0.35">
      <c r="B10" t="s">
        <v>61</v>
      </c>
      <c r="M10" s="8"/>
      <c r="N10" s="23"/>
    </row>
    <row r="11" spans="1:14" x14ac:dyDescent="0.35">
      <c r="B11" t="s">
        <v>62</v>
      </c>
      <c r="M11" s="8"/>
      <c r="N11" s="23"/>
    </row>
    <row r="12" spans="1:14" x14ac:dyDescent="0.35">
      <c r="A12" s="10"/>
      <c r="B12" t="s">
        <v>200</v>
      </c>
      <c r="C12" s="10"/>
      <c r="D12" s="10"/>
      <c r="E12" s="10"/>
      <c r="M12" s="8"/>
      <c r="N12" s="23"/>
    </row>
    <row r="13" spans="1:14" x14ac:dyDescent="0.35">
      <c r="A13" s="10"/>
      <c r="B13" t="s">
        <v>64</v>
      </c>
      <c r="C13" s="10"/>
      <c r="D13" s="10"/>
      <c r="E13" s="10"/>
      <c r="M13" s="8"/>
      <c r="N13" s="23"/>
    </row>
    <row r="14" spans="1:14" x14ac:dyDescent="0.35">
      <c r="A14" s="10"/>
      <c r="B14" t="s">
        <v>65</v>
      </c>
      <c r="C14" s="10"/>
      <c r="D14" s="10"/>
      <c r="E14" s="10"/>
      <c r="M14" s="8"/>
      <c r="N14" s="23"/>
    </row>
    <row r="15" spans="1:14" x14ac:dyDescent="0.35">
      <c r="A15" s="10"/>
      <c r="B15" s="10"/>
      <c r="C15" s="10"/>
      <c r="D15" s="10"/>
      <c r="E15" s="10"/>
    </row>
    <row r="16" spans="1:14" x14ac:dyDescent="0.35">
      <c r="A16" s="10" t="s">
        <v>67</v>
      </c>
      <c r="B16" s="10" t="s">
        <v>68</v>
      </c>
    </row>
    <row r="17" spans="1:14" x14ac:dyDescent="0.35">
      <c r="A17" s="10"/>
      <c r="B17" t="s">
        <v>69</v>
      </c>
      <c r="M17" s="8"/>
      <c r="N17" s="23"/>
    </row>
    <row r="18" spans="1:14" x14ac:dyDescent="0.35">
      <c r="A18" s="10"/>
      <c r="B18" t="s">
        <v>136</v>
      </c>
      <c r="M18" s="8"/>
      <c r="N18" s="23"/>
    </row>
    <row r="19" spans="1:14" x14ac:dyDescent="0.35">
      <c r="A19" s="10"/>
      <c r="B19" t="s">
        <v>201</v>
      </c>
      <c r="M19" s="8"/>
      <c r="N19" s="23"/>
    </row>
    <row r="20" spans="1:14" x14ac:dyDescent="0.35">
      <c r="A20" s="10"/>
      <c r="B20" t="s">
        <v>202</v>
      </c>
      <c r="M20" s="8"/>
      <c r="N20" s="23"/>
    </row>
    <row r="21" spans="1:14" x14ac:dyDescent="0.35">
      <c r="A21" s="10"/>
      <c r="B21" t="s">
        <v>72</v>
      </c>
      <c r="M21" s="8"/>
      <c r="N21" s="23"/>
    </row>
    <row r="22" spans="1:14" x14ac:dyDescent="0.35">
      <c r="A22" s="10"/>
      <c r="N22" s="2"/>
    </row>
    <row r="23" spans="1:14" x14ac:dyDescent="0.35">
      <c r="A23" s="10" t="s">
        <v>73</v>
      </c>
      <c r="B23" s="10" t="s">
        <v>74</v>
      </c>
    </row>
    <row r="24" spans="1:14" x14ac:dyDescent="0.35">
      <c r="A24" s="10"/>
      <c r="B24" s="22" t="s">
        <v>75</v>
      </c>
      <c r="M24" s="8"/>
      <c r="N24" s="23"/>
    </row>
    <row r="25" spans="1:14" x14ac:dyDescent="0.35">
      <c r="A25" s="10"/>
    </row>
    <row r="26" spans="1:14" x14ac:dyDescent="0.35">
      <c r="A26" s="10" t="s">
        <v>76</v>
      </c>
      <c r="B26" s="10" t="s">
        <v>120</v>
      </c>
    </row>
    <row r="27" spans="1:14" x14ac:dyDescent="0.35">
      <c r="A27" s="10"/>
      <c r="B27" t="s">
        <v>171</v>
      </c>
      <c r="M27" s="8"/>
      <c r="N27" s="23"/>
    </row>
    <row r="28" spans="1:14" ht="43.5" x14ac:dyDescent="0.35">
      <c r="A28" s="10"/>
      <c r="B28" s="2" t="s">
        <v>172</v>
      </c>
      <c r="M28" s="8"/>
      <c r="N28" s="23"/>
    </row>
    <row r="29" spans="1:14" x14ac:dyDescent="0.35">
      <c r="A29" s="10"/>
      <c r="B29" t="s">
        <v>203</v>
      </c>
      <c r="M29" s="8"/>
      <c r="N29" s="23"/>
    </row>
    <row r="30" spans="1:14" x14ac:dyDescent="0.35">
      <c r="A30" s="10"/>
      <c r="B30" t="s">
        <v>124</v>
      </c>
      <c r="M30" s="8"/>
      <c r="N30" s="23"/>
    </row>
    <row r="31" spans="1:14" x14ac:dyDescent="0.35">
      <c r="A31" s="10"/>
      <c r="B31" t="s">
        <v>204</v>
      </c>
      <c r="M31" s="8"/>
      <c r="N31" s="23"/>
    </row>
    <row r="32" spans="1:14" x14ac:dyDescent="0.35">
      <c r="A32" s="10"/>
      <c r="B32" t="s">
        <v>80</v>
      </c>
      <c r="M32" s="8"/>
      <c r="N32" s="23"/>
    </row>
    <row r="33" spans="1:14" x14ac:dyDescent="0.35">
      <c r="A33" s="10"/>
    </row>
    <row r="34" spans="1:14" x14ac:dyDescent="0.35">
      <c r="A34" s="10" t="s">
        <v>81</v>
      </c>
      <c r="B34" s="10" t="s">
        <v>82</v>
      </c>
    </row>
    <row r="35" spans="1:14" x14ac:dyDescent="0.35">
      <c r="A35" s="10"/>
      <c r="B35" t="s">
        <v>126</v>
      </c>
      <c r="M35" s="8"/>
      <c r="N35" s="23"/>
    </row>
    <row r="36" spans="1:14" x14ac:dyDescent="0.35">
      <c r="A36" s="10"/>
      <c r="B36" t="s">
        <v>83</v>
      </c>
      <c r="M36" s="8"/>
      <c r="N36" s="23"/>
    </row>
    <row r="37" spans="1:14" x14ac:dyDescent="0.35">
      <c r="A37" s="10"/>
      <c r="B37" t="s">
        <v>127</v>
      </c>
      <c r="M37" s="8"/>
      <c r="N37" s="23"/>
    </row>
    <row r="38" spans="1:14" x14ac:dyDescent="0.35">
      <c r="A38" s="10"/>
      <c r="B38" t="s">
        <v>205</v>
      </c>
      <c r="M38" s="8"/>
      <c r="N38" s="23"/>
    </row>
    <row r="39" spans="1:14" x14ac:dyDescent="0.35">
      <c r="A39" s="10"/>
      <c r="B39" t="s">
        <v>206</v>
      </c>
      <c r="M39" s="8"/>
      <c r="N39" s="23"/>
    </row>
    <row r="40" spans="1:14" ht="43.5" x14ac:dyDescent="0.35">
      <c r="A40" s="10"/>
      <c r="B40" s="2" t="s">
        <v>87</v>
      </c>
      <c r="M40" s="8"/>
      <c r="N40" s="23"/>
    </row>
    <row r="41" spans="1:14" x14ac:dyDescent="0.35">
      <c r="A41" s="10"/>
      <c r="B41" s="11" t="s">
        <v>88</v>
      </c>
    </row>
    <row r="42" spans="1:14" x14ac:dyDescent="0.35">
      <c r="A42" s="10"/>
      <c r="B42" s="11" t="s">
        <v>89</v>
      </c>
    </row>
    <row r="43" spans="1:14" x14ac:dyDescent="0.35">
      <c r="B43" s="21" t="s">
        <v>207</v>
      </c>
    </row>
    <row r="44" spans="1:14" x14ac:dyDescent="0.35">
      <c r="B44" s="12" t="s">
        <v>130</v>
      </c>
    </row>
    <row r="45" spans="1:14" x14ac:dyDescent="0.35">
      <c r="B45" s="12" t="s">
        <v>91</v>
      </c>
    </row>
    <row r="46" spans="1:14" ht="59.5" customHeight="1" x14ac:dyDescent="0.35">
      <c r="B46" s="6" t="s">
        <v>92</v>
      </c>
      <c r="M46" s="8"/>
      <c r="N46" s="23"/>
    </row>
    <row r="48" spans="1:14" x14ac:dyDescent="0.35">
      <c r="A48" s="10" t="s">
        <v>93</v>
      </c>
      <c r="B48" s="10" t="s">
        <v>94</v>
      </c>
    </row>
    <row r="49" spans="2:14" x14ac:dyDescent="0.35">
      <c r="B49" t="s">
        <v>95</v>
      </c>
      <c r="M49" s="8"/>
      <c r="N49" s="23"/>
    </row>
    <row r="50" spans="2:14" x14ac:dyDescent="0.35">
      <c r="B50" t="s">
        <v>96</v>
      </c>
      <c r="M50" s="8"/>
      <c r="N50" s="23"/>
    </row>
    <row r="51" spans="2:14" x14ac:dyDescent="0.35">
      <c r="B51" t="s">
        <v>97</v>
      </c>
      <c r="M51" s="8"/>
      <c r="N51" s="23"/>
    </row>
    <row r="52" spans="2:14" x14ac:dyDescent="0.35">
      <c r="B52" t="s">
        <v>98</v>
      </c>
      <c r="M52" s="8"/>
      <c r="N52" s="23"/>
    </row>
    <row r="53" spans="2:14" x14ac:dyDescent="0.35">
      <c r="B53" t="s">
        <v>99</v>
      </c>
      <c r="M53" s="8"/>
      <c r="N53" s="23"/>
    </row>
  </sheetData>
  <hyperlinks>
    <hyperlink ref="B24" r:id="rId1" xr:uid="{DB968336-FDF2-4699-8976-3E00D65CCDFB}"/>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B2E2891-DC91-4F72-B702-5EE58E5935C5}">
          <x14:formula1>
            <xm:f>'Tabellen (verbergen)'!$E$11:$E$12</xm:f>
          </x14:formula1>
          <xm:sqref>M10:M14 M17:M21 M24 M27:M32 M35:M40 M49:M53 M6:M7 M46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0B25B-567A-417A-86FE-634C44A4D1A6}">
  <dimension ref="A1:N53"/>
  <sheetViews>
    <sheetView zoomScale="90" zoomScaleNormal="90" workbookViewId="0">
      <selection activeCell="A5" sqref="A5"/>
    </sheetView>
  </sheetViews>
  <sheetFormatPr defaultRowHeight="14.5" x14ac:dyDescent="0.35"/>
  <cols>
    <col min="1" max="1" width="10.6328125" customWidth="1"/>
    <col min="2" max="2" width="74.453125" customWidth="1"/>
    <col min="14" max="14" width="51.7265625" customWidth="1"/>
  </cols>
  <sheetData>
    <row r="1" spans="1:14" ht="23.5" x14ac:dyDescent="0.55000000000000004">
      <c r="A1" s="9" t="s">
        <v>208</v>
      </c>
    </row>
    <row r="3" spans="1:14" x14ac:dyDescent="0.35">
      <c r="A3" s="1" t="s">
        <v>53</v>
      </c>
      <c r="B3" s="1" t="str">
        <f>IF(AND(M6="ja",M7="ja",M10="ja",M11="ja",M12="ja",M13="ja",M14="ja",M17="ja",M18="ja",M19="ja",M20="ja",M21="ja",M24="ja",M27="ja",M28="ja",M29="ja",M30="ja",M33="ja",M34="ja",M35="ja",M36="ja",M37="ja",M38="ja",M44="ja",M47="ja",M48="ja",M49="ja",M50="ja",M51="ja"),"Doorgang verlenen","Geen doorgang verlenen")</f>
        <v>Geen doorgang verlenen</v>
      </c>
    </row>
    <row r="4" spans="1:14" x14ac:dyDescent="0.35">
      <c r="A4" s="1"/>
      <c r="M4" s="1" t="s">
        <v>250</v>
      </c>
      <c r="N4" s="1" t="s">
        <v>251</v>
      </c>
    </row>
    <row r="5" spans="1:14" x14ac:dyDescent="0.35">
      <c r="A5" s="10" t="s">
        <v>54</v>
      </c>
      <c r="B5" s="10" t="s">
        <v>55</v>
      </c>
      <c r="C5" s="10"/>
      <c r="D5" s="10"/>
      <c r="E5" s="10"/>
    </row>
    <row r="6" spans="1:14" x14ac:dyDescent="0.35">
      <c r="A6" s="10"/>
      <c r="B6" t="s">
        <v>209</v>
      </c>
      <c r="C6" s="10"/>
      <c r="D6" s="10"/>
      <c r="E6" s="10"/>
      <c r="M6" s="8"/>
      <c r="N6" s="23"/>
    </row>
    <row r="7" spans="1:14" x14ac:dyDescent="0.35">
      <c r="A7" s="10"/>
      <c r="B7" t="s">
        <v>210</v>
      </c>
      <c r="C7" s="10"/>
      <c r="D7" s="10"/>
      <c r="E7" s="10"/>
      <c r="M7" s="8"/>
      <c r="N7" s="23"/>
    </row>
    <row r="8" spans="1:14" x14ac:dyDescent="0.35">
      <c r="A8" s="10"/>
      <c r="C8" s="10"/>
      <c r="D8" s="10"/>
      <c r="E8" s="10"/>
      <c r="N8" s="2"/>
    </row>
    <row r="9" spans="1:14" x14ac:dyDescent="0.35">
      <c r="A9" s="10" t="s">
        <v>59</v>
      </c>
      <c r="B9" s="10" t="s">
        <v>60</v>
      </c>
      <c r="C9" s="10"/>
      <c r="D9" s="10"/>
      <c r="E9" s="10"/>
    </row>
    <row r="10" spans="1:14" x14ac:dyDescent="0.35">
      <c r="B10" t="s">
        <v>61</v>
      </c>
      <c r="M10" s="8"/>
      <c r="N10" s="23"/>
    </row>
    <row r="11" spans="1:14" x14ac:dyDescent="0.35">
      <c r="B11" t="s">
        <v>62</v>
      </c>
      <c r="M11" s="8"/>
      <c r="N11" s="23"/>
    </row>
    <row r="12" spans="1:14" x14ac:dyDescent="0.35">
      <c r="A12" s="10"/>
      <c r="B12" t="s">
        <v>200</v>
      </c>
      <c r="C12" s="10"/>
      <c r="D12" s="10"/>
      <c r="E12" s="10"/>
      <c r="M12" s="8"/>
      <c r="N12" s="23"/>
    </row>
    <row r="13" spans="1:14" x14ac:dyDescent="0.35">
      <c r="A13" s="10"/>
      <c r="B13" t="s">
        <v>64</v>
      </c>
      <c r="C13" s="10"/>
      <c r="D13" s="10"/>
      <c r="E13" s="10"/>
      <c r="M13" s="8"/>
      <c r="N13" s="23"/>
    </row>
    <row r="14" spans="1:14" x14ac:dyDescent="0.35">
      <c r="A14" s="10"/>
      <c r="B14" t="s">
        <v>65</v>
      </c>
      <c r="C14" s="10"/>
      <c r="D14" s="10"/>
      <c r="E14" s="10"/>
      <c r="M14" s="8"/>
      <c r="N14" s="23"/>
    </row>
    <row r="15" spans="1:14" x14ac:dyDescent="0.35">
      <c r="A15" s="10"/>
      <c r="B15" s="10"/>
      <c r="C15" s="10"/>
      <c r="D15" s="10"/>
      <c r="E15" s="10"/>
    </row>
    <row r="16" spans="1:14" x14ac:dyDescent="0.35">
      <c r="A16" s="10" t="s">
        <v>67</v>
      </c>
      <c r="B16" s="10" t="s">
        <v>68</v>
      </c>
    </row>
    <row r="17" spans="1:14" x14ac:dyDescent="0.35">
      <c r="A17" s="10"/>
      <c r="B17" t="s">
        <v>69</v>
      </c>
      <c r="M17" s="8"/>
      <c r="N17" s="23"/>
    </row>
    <row r="18" spans="1:14" x14ac:dyDescent="0.35">
      <c r="A18" s="10"/>
      <c r="B18" t="s">
        <v>136</v>
      </c>
      <c r="M18" s="8"/>
      <c r="N18" s="23"/>
    </row>
    <row r="19" spans="1:14" x14ac:dyDescent="0.35">
      <c r="A19" s="10"/>
      <c r="B19" t="s">
        <v>211</v>
      </c>
      <c r="M19" s="8"/>
      <c r="N19" s="23"/>
    </row>
    <row r="20" spans="1:14" x14ac:dyDescent="0.35">
      <c r="A20" s="10"/>
      <c r="B20" t="s">
        <v>202</v>
      </c>
      <c r="M20" s="8"/>
      <c r="N20" s="23"/>
    </row>
    <row r="21" spans="1:14" x14ac:dyDescent="0.35">
      <c r="A21" s="10"/>
      <c r="B21" t="s">
        <v>72</v>
      </c>
      <c r="M21" s="8"/>
      <c r="N21" s="23"/>
    </row>
    <row r="22" spans="1:14" x14ac:dyDescent="0.35">
      <c r="A22" s="10"/>
      <c r="N22" s="2"/>
    </row>
    <row r="23" spans="1:14" x14ac:dyDescent="0.35">
      <c r="A23" s="10" t="s">
        <v>73</v>
      </c>
      <c r="B23" s="10" t="s">
        <v>74</v>
      </c>
    </row>
    <row r="24" spans="1:14" x14ac:dyDescent="0.35">
      <c r="A24" s="10"/>
      <c r="B24" s="22" t="s">
        <v>75</v>
      </c>
      <c r="M24" s="8"/>
      <c r="N24" s="23"/>
    </row>
    <row r="25" spans="1:14" x14ac:dyDescent="0.35">
      <c r="A25" s="10"/>
    </row>
    <row r="26" spans="1:14" x14ac:dyDescent="0.35">
      <c r="A26" s="10" t="s">
        <v>76</v>
      </c>
      <c r="B26" s="10" t="s">
        <v>120</v>
      </c>
    </row>
    <row r="27" spans="1:14" x14ac:dyDescent="0.35">
      <c r="A27" s="10"/>
      <c r="B27" t="s">
        <v>171</v>
      </c>
      <c r="M27" s="8"/>
      <c r="N27" s="23"/>
    </row>
    <row r="28" spans="1:14" ht="43.5" x14ac:dyDescent="0.35">
      <c r="A28" s="10"/>
      <c r="B28" s="2" t="s">
        <v>172</v>
      </c>
      <c r="M28" s="8"/>
      <c r="N28" s="23"/>
    </row>
    <row r="29" spans="1:14" x14ac:dyDescent="0.35">
      <c r="A29" s="10"/>
      <c r="B29" t="s">
        <v>203</v>
      </c>
      <c r="M29" s="8"/>
      <c r="N29" s="23"/>
    </row>
    <row r="30" spans="1:14" x14ac:dyDescent="0.35">
      <c r="A30" s="10"/>
      <c r="B30" t="s">
        <v>124</v>
      </c>
      <c r="M30" s="8"/>
      <c r="N30" s="23"/>
    </row>
    <row r="31" spans="1:14" x14ac:dyDescent="0.35">
      <c r="A31" s="10"/>
    </row>
    <row r="32" spans="1:14" x14ac:dyDescent="0.35">
      <c r="A32" s="10" t="s">
        <v>81</v>
      </c>
      <c r="B32" s="10" t="s">
        <v>82</v>
      </c>
    </row>
    <row r="33" spans="1:14" x14ac:dyDescent="0.35">
      <c r="A33" s="10"/>
      <c r="B33" t="s">
        <v>126</v>
      </c>
      <c r="M33" s="8"/>
      <c r="N33" s="23"/>
    </row>
    <row r="34" spans="1:14" x14ac:dyDescent="0.35">
      <c r="A34" s="10"/>
      <c r="B34" t="s">
        <v>83</v>
      </c>
      <c r="M34" s="8"/>
      <c r="N34" s="23"/>
    </row>
    <row r="35" spans="1:14" x14ac:dyDescent="0.35">
      <c r="A35" s="10"/>
      <c r="B35" t="s">
        <v>127</v>
      </c>
      <c r="M35" s="8"/>
      <c r="N35" s="23"/>
    </row>
    <row r="36" spans="1:14" x14ac:dyDescent="0.35">
      <c r="A36" s="10"/>
      <c r="B36" t="s">
        <v>205</v>
      </c>
      <c r="M36" s="8"/>
      <c r="N36" s="23"/>
    </row>
    <row r="37" spans="1:14" x14ac:dyDescent="0.35">
      <c r="A37" s="10"/>
      <c r="B37" t="s">
        <v>206</v>
      </c>
      <c r="M37" s="8"/>
      <c r="N37" s="23"/>
    </row>
    <row r="38" spans="1:14" ht="43.5" x14ac:dyDescent="0.35">
      <c r="A38" s="10"/>
      <c r="B38" s="2" t="s">
        <v>87</v>
      </c>
      <c r="M38" s="8"/>
      <c r="N38" s="23"/>
    </row>
    <row r="39" spans="1:14" x14ac:dyDescent="0.35">
      <c r="A39" s="10"/>
      <c r="B39" s="11" t="s">
        <v>88</v>
      </c>
    </row>
    <row r="40" spans="1:14" x14ac:dyDescent="0.35">
      <c r="A40" s="10"/>
      <c r="B40" s="11" t="s">
        <v>89</v>
      </c>
    </row>
    <row r="41" spans="1:14" x14ac:dyDescent="0.35">
      <c r="B41" s="12" t="s">
        <v>207</v>
      </c>
    </row>
    <row r="42" spans="1:14" x14ac:dyDescent="0.35">
      <c r="B42" s="12" t="s">
        <v>130</v>
      </c>
    </row>
    <row r="43" spans="1:14" x14ac:dyDescent="0.35">
      <c r="B43" s="12" t="s">
        <v>91</v>
      </c>
    </row>
    <row r="44" spans="1:14" ht="61" customHeight="1" x14ac:dyDescent="0.35">
      <c r="B44" s="6" t="s">
        <v>92</v>
      </c>
      <c r="M44" s="8"/>
      <c r="N44" s="23"/>
    </row>
    <row r="46" spans="1:14" x14ac:dyDescent="0.35">
      <c r="A46" s="10" t="s">
        <v>93</v>
      </c>
      <c r="B46" s="10" t="s">
        <v>94</v>
      </c>
    </row>
    <row r="47" spans="1:14" x14ac:dyDescent="0.35">
      <c r="B47" t="s">
        <v>95</v>
      </c>
      <c r="M47" s="8"/>
      <c r="N47" s="23"/>
    </row>
    <row r="48" spans="1:14" x14ac:dyDescent="0.35">
      <c r="B48" t="s">
        <v>96</v>
      </c>
      <c r="M48" s="8"/>
      <c r="N48" s="23"/>
    </row>
    <row r="49" spans="2:14" x14ac:dyDescent="0.35">
      <c r="B49" t="s">
        <v>97</v>
      </c>
      <c r="M49" s="8"/>
      <c r="N49" s="23"/>
    </row>
    <row r="50" spans="2:14" x14ac:dyDescent="0.35">
      <c r="B50" t="s">
        <v>98</v>
      </c>
      <c r="M50" s="8"/>
      <c r="N50" s="23"/>
    </row>
    <row r="51" spans="2:14" x14ac:dyDescent="0.35">
      <c r="B51" t="s">
        <v>99</v>
      </c>
      <c r="M51" s="8"/>
      <c r="N51" s="23"/>
    </row>
    <row r="52" spans="2:14" x14ac:dyDescent="0.35">
      <c r="N52" s="2"/>
    </row>
    <row r="53" spans="2:14" x14ac:dyDescent="0.35">
      <c r="N53" s="2"/>
    </row>
  </sheetData>
  <hyperlinks>
    <hyperlink ref="B24" r:id="rId1" xr:uid="{F611115F-D216-4119-B2E9-D54A6CD83170}"/>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4C01537-12B0-4AF3-9ACD-2C123FE6CE2F}">
          <x14:formula1>
            <xm:f>'Tabellen (verbergen)'!$E$11:$E$12</xm:f>
          </x14:formula1>
          <xm:sqref>M10:M14 M17:M21 M24 M33:M38 M47:M51 M6:M7 M27:M30 M44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6F83-AE4D-413A-B2EB-8AFCF92008EA}">
  <dimension ref="A1:L51"/>
  <sheetViews>
    <sheetView zoomScale="90" zoomScaleNormal="90" workbookViewId="0">
      <selection activeCell="A5" sqref="A5"/>
    </sheetView>
  </sheetViews>
  <sheetFormatPr defaultRowHeight="14.5" x14ac:dyDescent="0.35"/>
  <cols>
    <col min="1" max="1" width="10.6328125" customWidth="1"/>
    <col min="2" max="2" width="82" customWidth="1"/>
    <col min="12" max="12" width="49.81640625" customWidth="1"/>
  </cols>
  <sheetData>
    <row r="1" spans="1:12" ht="23.5" x14ac:dyDescent="0.55000000000000004">
      <c r="A1" s="9" t="s">
        <v>212</v>
      </c>
    </row>
    <row r="3" spans="1:12" x14ac:dyDescent="0.35">
      <c r="A3" s="1" t="s">
        <v>53</v>
      </c>
      <c r="B3" s="1" t="str">
        <f>IF(AND(K6="ja",K7="ja",K10="ja",K11="ja",K12="ja",K13="ja",K14="ja",K17="ja",K18="ja",K19="ja",K20="ja",K21="ja",K24="ja",K27="ja",K28="ja",K29="ja",K30="ja",K31="ja",K34="ja",K35="ja",K36="ja",K37="ja",K38="ja",K39="ja",K45="ja",K48="ja",K49="ja",K50="ja",K51="ja"),"Doorgang verlenen","Geen doorgang verlenen")</f>
        <v>Geen doorgang verlenen</v>
      </c>
    </row>
    <row r="4" spans="1:12" x14ac:dyDescent="0.35">
      <c r="A4" s="1"/>
      <c r="K4" s="1" t="s">
        <v>250</v>
      </c>
      <c r="L4" s="1" t="s">
        <v>251</v>
      </c>
    </row>
    <row r="5" spans="1:12" x14ac:dyDescent="0.35">
      <c r="A5" s="10" t="s">
        <v>54</v>
      </c>
      <c r="B5" s="10" t="s">
        <v>55</v>
      </c>
      <c r="C5" s="10"/>
      <c r="D5" s="10"/>
      <c r="E5" s="10"/>
    </row>
    <row r="6" spans="1:12" x14ac:dyDescent="0.35">
      <c r="A6" s="10"/>
      <c r="B6" t="s">
        <v>213</v>
      </c>
      <c r="C6" s="10"/>
      <c r="D6" s="10"/>
      <c r="E6" s="10"/>
      <c r="K6" s="8"/>
      <c r="L6" s="23"/>
    </row>
    <row r="7" spans="1:12" x14ac:dyDescent="0.35">
      <c r="A7" s="10"/>
      <c r="B7" t="s">
        <v>214</v>
      </c>
      <c r="C7" s="10"/>
      <c r="D7" s="10"/>
      <c r="E7" s="10"/>
      <c r="K7" s="8"/>
      <c r="L7" s="23"/>
    </row>
    <row r="8" spans="1:12" x14ac:dyDescent="0.35">
      <c r="A8" s="10"/>
      <c r="C8" s="10"/>
      <c r="D8" s="10"/>
      <c r="E8" s="10"/>
      <c r="L8" s="2"/>
    </row>
    <row r="9" spans="1:12" x14ac:dyDescent="0.35">
      <c r="A9" s="10" t="s">
        <v>59</v>
      </c>
      <c r="B9" s="10" t="s">
        <v>60</v>
      </c>
      <c r="C9" s="10"/>
      <c r="D9" s="10"/>
      <c r="E9" s="10"/>
    </row>
    <row r="10" spans="1:12" x14ac:dyDescent="0.35">
      <c r="B10" t="s">
        <v>61</v>
      </c>
      <c r="K10" s="8"/>
      <c r="L10" s="23"/>
    </row>
    <row r="11" spans="1:12" x14ac:dyDescent="0.35">
      <c r="B11" t="s">
        <v>62</v>
      </c>
      <c r="K11" s="8"/>
      <c r="L11" s="23"/>
    </row>
    <row r="12" spans="1:12" x14ac:dyDescent="0.35">
      <c r="A12" s="10"/>
      <c r="B12" t="s">
        <v>215</v>
      </c>
      <c r="C12" s="10"/>
      <c r="D12" s="10"/>
      <c r="E12" s="10"/>
      <c r="K12" s="8"/>
      <c r="L12" s="23"/>
    </row>
    <row r="13" spans="1:12" x14ac:dyDescent="0.35">
      <c r="A13" s="10"/>
      <c r="B13" t="s">
        <v>64</v>
      </c>
      <c r="C13" s="10"/>
      <c r="D13" s="10"/>
      <c r="E13" s="10"/>
      <c r="K13" s="8"/>
      <c r="L13" s="23"/>
    </row>
    <row r="14" spans="1:12" x14ac:dyDescent="0.35">
      <c r="A14" s="10"/>
      <c r="B14" t="s">
        <v>65</v>
      </c>
      <c r="C14" s="10"/>
      <c r="D14" s="10"/>
      <c r="E14" s="10"/>
      <c r="K14" s="8"/>
      <c r="L14" s="23"/>
    </row>
    <row r="15" spans="1:12" x14ac:dyDescent="0.35">
      <c r="A15" s="10"/>
      <c r="B15" s="10"/>
      <c r="C15" s="10"/>
      <c r="D15" s="10"/>
      <c r="E15" s="10"/>
    </row>
    <row r="16" spans="1:12" x14ac:dyDescent="0.35">
      <c r="A16" s="10" t="s">
        <v>67</v>
      </c>
      <c r="B16" s="10" t="s">
        <v>68</v>
      </c>
    </row>
    <row r="17" spans="1:12" x14ac:dyDescent="0.35">
      <c r="A17" s="10"/>
      <c r="B17" t="s">
        <v>69</v>
      </c>
      <c r="K17" s="8"/>
      <c r="L17" s="23"/>
    </row>
    <row r="18" spans="1:12" x14ac:dyDescent="0.35">
      <c r="A18" s="10"/>
      <c r="B18" t="s">
        <v>136</v>
      </c>
      <c r="K18" s="8"/>
      <c r="L18" s="23"/>
    </row>
    <row r="19" spans="1:12" x14ac:dyDescent="0.35">
      <c r="A19" s="10"/>
      <c r="B19" t="s">
        <v>216</v>
      </c>
      <c r="K19" s="8"/>
      <c r="L19" s="23"/>
    </row>
    <row r="20" spans="1:12" x14ac:dyDescent="0.35">
      <c r="A20" s="10"/>
      <c r="B20" t="s">
        <v>217</v>
      </c>
      <c r="K20" s="8"/>
      <c r="L20" s="23"/>
    </row>
    <row r="21" spans="1:12" x14ac:dyDescent="0.35">
      <c r="A21" s="10"/>
      <c r="B21" t="s">
        <v>72</v>
      </c>
      <c r="K21" s="8"/>
      <c r="L21" s="23"/>
    </row>
    <row r="22" spans="1:12" x14ac:dyDescent="0.35">
      <c r="A22" s="10"/>
      <c r="L22" s="2"/>
    </row>
    <row r="23" spans="1:12" x14ac:dyDescent="0.35">
      <c r="A23" s="10" t="s">
        <v>73</v>
      </c>
      <c r="B23" s="10" t="s">
        <v>74</v>
      </c>
    </row>
    <row r="24" spans="1:12" x14ac:dyDescent="0.35">
      <c r="A24" s="10"/>
      <c r="B24" s="22" t="s">
        <v>75</v>
      </c>
      <c r="K24" s="8"/>
      <c r="L24" s="23"/>
    </row>
    <row r="25" spans="1:12" x14ac:dyDescent="0.35">
      <c r="A25" s="10"/>
    </row>
    <row r="26" spans="1:12" x14ac:dyDescent="0.35">
      <c r="A26" s="10" t="s">
        <v>76</v>
      </c>
      <c r="B26" s="10" t="s">
        <v>120</v>
      </c>
    </row>
    <row r="27" spans="1:12" x14ac:dyDescent="0.35">
      <c r="A27" s="10"/>
      <c r="B27" t="s">
        <v>194</v>
      </c>
      <c r="K27" s="8"/>
      <c r="L27" s="23"/>
    </row>
    <row r="28" spans="1:12" ht="46.5" customHeight="1" x14ac:dyDescent="0.35">
      <c r="A28" s="10"/>
      <c r="B28" s="2" t="s">
        <v>218</v>
      </c>
      <c r="K28" s="8"/>
      <c r="L28" s="23"/>
    </row>
    <row r="29" spans="1:12" x14ac:dyDescent="0.35">
      <c r="A29" s="10"/>
      <c r="B29" s="13" t="s">
        <v>219</v>
      </c>
      <c r="K29" s="8"/>
      <c r="L29" s="23"/>
    </row>
    <row r="30" spans="1:12" x14ac:dyDescent="0.35">
      <c r="A30" s="10"/>
      <c r="B30" t="s">
        <v>124</v>
      </c>
      <c r="K30" s="8"/>
      <c r="L30" s="23"/>
    </row>
    <row r="31" spans="1:12" x14ac:dyDescent="0.35">
      <c r="A31" s="10"/>
      <c r="B31" s="13" t="s">
        <v>182</v>
      </c>
      <c r="K31" s="8"/>
      <c r="L31" s="23"/>
    </row>
    <row r="32" spans="1:12" x14ac:dyDescent="0.35">
      <c r="A32" s="10"/>
    </row>
    <row r="33" spans="1:12" x14ac:dyDescent="0.35">
      <c r="A33" s="10" t="s">
        <v>81</v>
      </c>
      <c r="B33" s="10" t="s">
        <v>82</v>
      </c>
    </row>
    <row r="34" spans="1:12" x14ac:dyDescent="0.35">
      <c r="A34" s="10"/>
      <c r="B34" t="s">
        <v>220</v>
      </c>
      <c r="K34" s="8"/>
      <c r="L34" s="23"/>
    </row>
    <row r="35" spans="1:12" x14ac:dyDescent="0.35">
      <c r="A35" s="10"/>
      <c r="B35" t="s">
        <v>83</v>
      </c>
      <c r="K35" s="8"/>
      <c r="L35" s="23"/>
    </row>
    <row r="36" spans="1:12" x14ac:dyDescent="0.35">
      <c r="A36" s="10"/>
      <c r="B36" t="s">
        <v>127</v>
      </c>
      <c r="K36" s="8"/>
      <c r="L36" s="23"/>
    </row>
    <row r="37" spans="1:12" x14ac:dyDescent="0.35">
      <c r="A37" s="10"/>
      <c r="B37" t="s">
        <v>205</v>
      </c>
      <c r="K37" s="8"/>
      <c r="L37" s="23"/>
    </row>
    <row r="38" spans="1:12" x14ac:dyDescent="0.35">
      <c r="A38" s="10"/>
      <c r="B38" t="s">
        <v>206</v>
      </c>
      <c r="K38" s="8"/>
      <c r="L38" s="23"/>
    </row>
    <row r="39" spans="1:12" ht="43.5" x14ac:dyDescent="0.35">
      <c r="A39" s="10"/>
      <c r="B39" s="2" t="s">
        <v>87</v>
      </c>
      <c r="K39" s="8"/>
      <c r="L39" s="23"/>
    </row>
    <row r="40" spans="1:12" x14ac:dyDescent="0.35">
      <c r="A40" s="10"/>
      <c r="B40" s="11" t="s">
        <v>88</v>
      </c>
    </row>
    <row r="41" spans="1:12" x14ac:dyDescent="0.35">
      <c r="A41" s="10"/>
      <c r="B41" s="11" t="s">
        <v>89</v>
      </c>
    </row>
    <row r="42" spans="1:12" x14ac:dyDescent="0.35">
      <c r="B42" s="12" t="s">
        <v>207</v>
      </c>
    </row>
    <row r="43" spans="1:12" x14ac:dyDescent="0.35">
      <c r="B43" s="12" t="s">
        <v>130</v>
      </c>
    </row>
    <row r="44" spans="1:12" x14ac:dyDescent="0.35">
      <c r="B44" s="12" t="s">
        <v>91</v>
      </c>
    </row>
    <row r="45" spans="1:12" ht="60" customHeight="1" x14ac:dyDescent="0.35">
      <c r="B45" s="6" t="s">
        <v>92</v>
      </c>
      <c r="K45" s="8"/>
      <c r="L45" s="23"/>
    </row>
    <row r="47" spans="1:12" x14ac:dyDescent="0.35">
      <c r="A47" s="10" t="s">
        <v>93</v>
      </c>
      <c r="B47" s="10" t="s">
        <v>94</v>
      </c>
      <c r="L47" s="2"/>
    </row>
    <row r="48" spans="1:12" x14ac:dyDescent="0.35">
      <c r="B48" t="s">
        <v>95</v>
      </c>
      <c r="K48" s="8"/>
      <c r="L48" s="23"/>
    </row>
    <row r="49" spans="2:12" x14ac:dyDescent="0.35">
      <c r="B49" t="s">
        <v>96</v>
      </c>
      <c r="K49" s="8"/>
      <c r="L49" s="23"/>
    </row>
    <row r="50" spans="2:12" x14ac:dyDescent="0.35">
      <c r="B50" t="s">
        <v>97</v>
      </c>
      <c r="K50" s="8"/>
      <c r="L50" s="23"/>
    </row>
    <row r="51" spans="2:12" x14ac:dyDescent="0.35">
      <c r="B51" t="s">
        <v>98</v>
      </c>
      <c r="K51" s="8"/>
      <c r="L51" s="23"/>
    </row>
  </sheetData>
  <hyperlinks>
    <hyperlink ref="B24" r:id="rId1" xr:uid="{2468DFFB-6CBA-4BD6-BE2F-80E5831C5720}"/>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9D60AC1-A6C2-4145-91F8-5DD6ACB34A20}">
          <x14:formula1>
            <xm:f>'Tabellen (verbergen)'!$E$11:$E$12</xm:f>
          </x14:formula1>
          <xm:sqref>K10:K14 K17:K21 K24 K34:K39 K48:K51 K6:K7 K45 K27:K31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F0CCD-50FF-4FAD-B633-1C58F975FE7F}">
  <dimension ref="A1:I51"/>
  <sheetViews>
    <sheetView zoomScale="90" zoomScaleNormal="90" workbookViewId="0">
      <selection activeCell="A5" sqref="A5"/>
    </sheetView>
  </sheetViews>
  <sheetFormatPr defaultRowHeight="14.5" x14ac:dyDescent="0.35"/>
  <cols>
    <col min="1" max="1" width="10.54296875" customWidth="1"/>
    <col min="2" max="2" width="99.54296875" customWidth="1"/>
    <col min="9" max="9" width="48.81640625" customWidth="1"/>
  </cols>
  <sheetData>
    <row r="1" spans="1:9" ht="23.5" x14ac:dyDescent="0.55000000000000004">
      <c r="A1" s="9" t="s">
        <v>221</v>
      </c>
    </row>
    <row r="3" spans="1:9" x14ac:dyDescent="0.35">
      <c r="A3" s="1" t="s">
        <v>53</v>
      </c>
      <c r="B3" s="1" t="str">
        <f>IF(AND(H6="ja",H9="ja",H10="ja",H11="ja",H12="ja",H13="ja",H16="ja",H17="ja",H18="ja",H21="ja",H24="ja",H25="ja",H26="ja",H27="ja",H30="ja",,H33="ja",H34="ja",H35="ja",H36="ja",H37="ja"),"Doorgang verlenen","Geen doorgang verlenen")</f>
        <v>Geen doorgang verlenen</v>
      </c>
    </row>
    <row r="4" spans="1:9" x14ac:dyDescent="0.35">
      <c r="A4" s="1"/>
      <c r="H4" s="1" t="s">
        <v>250</v>
      </c>
      <c r="I4" s="1" t="s">
        <v>251</v>
      </c>
    </row>
    <row r="5" spans="1:9" x14ac:dyDescent="0.35">
      <c r="A5" s="10" t="s">
        <v>54</v>
      </c>
      <c r="B5" s="10" t="s">
        <v>55</v>
      </c>
      <c r="C5" s="10"/>
    </row>
    <row r="6" spans="1:9" x14ac:dyDescent="0.35">
      <c r="A6" s="10"/>
      <c r="B6" t="s">
        <v>222</v>
      </c>
      <c r="C6" s="10"/>
      <c r="H6" s="8"/>
      <c r="I6" s="23"/>
    </row>
    <row r="7" spans="1:9" x14ac:dyDescent="0.35">
      <c r="A7" s="10"/>
      <c r="C7" s="10"/>
      <c r="I7" s="2"/>
    </row>
    <row r="8" spans="1:9" x14ac:dyDescent="0.35">
      <c r="A8" s="10" t="s">
        <v>59</v>
      </c>
      <c r="B8" s="10" t="s">
        <v>60</v>
      </c>
      <c r="C8" s="10"/>
      <c r="I8" s="2"/>
    </row>
    <row r="9" spans="1:9" x14ac:dyDescent="0.35">
      <c r="B9" t="s">
        <v>61</v>
      </c>
      <c r="H9" s="8"/>
      <c r="I9" s="23"/>
    </row>
    <row r="10" spans="1:9" x14ac:dyDescent="0.35">
      <c r="B10" t="s">
        <v>62</v>
      </c>
      <c r="H10" s="8"/>
      <c r="I10" s="23"/>
    </row>
    <row r="11" spans="1:9" x14ac:dyDescent="0.35">
      <c r="A11" s="10"/>
      <c r="B11" t="s">
        <v>185</v>
      </c>
      <c r="C11" s="10"/>
      <c r="H11" s="8"/>
      <c r="I11" s="23"/>
    </row>
    <row r="12" spans="1:9" x14ac:dyDescent="0.35">
      <c r="A12" s="10"/>
      <c r="B12" t="s">
        <v>64</v>
      </c>
      <c r="C12" s="10"/>
      <c r="H12" s="8"/>
      <c r="I12" s="23"/>
    </row>
    <row r="13" spans="1:9" x14ac:dyDescent="0.35">
      <c r="A13" s="10"/>
      <c r="B13" t="s">
        <v>65</v>
      </c>
      <c r="C13" s="10"/>
      <c r="H13" s="8"/>
      <c r="I13" s="23"/>
    </row>
    <row r="14" spans="1:9" x14ac:dyDescent="0.35">
      <c r="A14" s="10"/>
      <c r="B14" s="10"/>
      <c r="C14" s="10"/>
    </row>
    <row r="15" spans="1:9" x14ac:dyDescent="0.35">
      <c r="A15" s="10" t="s">
        <v>67</v>
      </c>
      <c r="B15" s="10" t="s">
        <v>68</v>
      </c>
    </row>
    <row r="16" spans="1:9" x14ac:dyDescent="0.35">
      <c r="A16" s="10"/>
      <c r="B16" t="s">
        <v>69</v>
      </c>
      <c r="H16" s="8"/>
      <c r="I16" s="23"/>
    </row>
    <row r="17" spans="1:9" x14ac:dyDescent="0.35">
      <c r="A17" s="10"/>
      <c r="B17" t="s">
        <v>223</v>
      </c>
      <c r="H17" s="8"/>
      <c r="I17" s="23"/>
    </row>
    <row r="18" spans="1:9" x14ac:dyDescent="0.35">
      <c r="A18" s="10"/>
      <c r="B18" t="s">
        <v>72</v>
      </c>
      <c r="H18" s="8"/>
      <c r="I18" s="23"/>
    </row>
    <row r="19" spans="1:9" x14ac:dyDescent="0.35">
      <c r="A19" s="10"/>
    </row>
    <row r="20" spans="1:9" x14ac:dyDescent="0.35">
      <c r="A20" s="10" t="s">
        <v>73</v>
      </c>
      <c r="B20" s="10" t="s">
        <v>74</v>
      </c>
    </row>
    <row r="21" spans="1:9" x14ac:dyDescent="0.35">
      <c r="A21" s="10"/>
      <c r="B21" s="22" t="s">
        <v>75</v>
      </c>
      <c r="H21" s="8"/>
      <c r="I21" s="23"/>
    </row>
    <row r="22" spans="1:9" x14ac:dyDescent="0.35">
      <c r="A22" s="10"/>
      <c r="I22" s="2"/>
    </row>
    <row r="23" spans="1:9" x14ac:dyDescent="0.35">
      <c r="A23" s="10" t="s">
        <v>76</v>
      </c>
      <c r="B23" s="19" t="s">
        <v>77</v>
      </c>
    </row>
    <row r="24" spans="1:9" x14ac:dyDescent="0.35">
      <c r="A24" s="10"/>
      <c r="B24" s="13" t="s">
        <v>78</v>
      </c>
      <c r="H24" s="8"/>
      <c r="I24" s="23"/>
    </row>
    <row r="25" spans="1:9" ht="44.15" customHeight="1" x14ac:dyDescent="0.35">
      <c r="A25" s="10"/>
      <c r="B25" s="6" t="s">
        <v>224</v>
      </c>
      <c r="H25" s="8"/>
      <c r="I25" s="23"/>
    </row>
    <row r="26" spans="1:9" x14ac:dyDescent="0.35">
      <c r="A26" s="10"/>
      <c r="B26" t="s">
        <v>124</v>
      </c>
      <c r="H26" s="8"/>
      <c r="I26" s="23"/>
    </row>
    <row r="27" spans="1:9" x14ac:dyDescent="0.35">
      <c r="A27" s="10"/>
      <c r="B27" t="s">
        <v>80</v>
      </c>
      <c r="H27" s="8"/>
      <c r="I27" s="23"/>
    </row>
    <row r="28" spans="1:9" x14ac:dyDescent="0.35">
      <c r="A28" s="10"/>
    </row>
    <row r="29" spans="1:9" x14ac:dyDescent="0.35">
      <c r="A29" s="10" t="s">
        <v>81</v>
      </c>
      <c r="B29" s="10" t="s">
        <v>82</v>
      </c>
    </row>
    <row r="30" spans="1:9" x14ac:dyDescent="0.35">
      <c r="A30" s="10"/>
      <c r="B30" t="s">
        <v>225</v>
      </c>
      <c r="H30" s="8"/>
      <c r="I30" s="23"/>
    </row>
    <row r="31" spans="1:9" x14ac:dyDescent="0.35">
      <c r="I31" s="2"/>
    </row>
    <row r="32" spans="1:9" x14ac:dyDescent="0.35">
      <c r="A32" s="10" t="s">
        <v>93</v>
      </c>
      <c r="B32" s="10" t="s">
        <v>94</v>
      </c>
    </row>
    <row r="33" spans="2:9" x14ac:dyDescent="0.35">
      <c r="B33" t="s">
        <v>95</v>
      </c>
      <c r="H33" s="8"/>
      <c r="I33" s="23"/>
    </row>
    <row r="34" spans="2:9" x14ac:dyDescent="0.35">
      <c r="B34" t="s">
        <v>96</v>
      </c>
      <c r="H34" s="8"/>
      <c r="I34" s="23"/>
    </row>
    <row r="35" spans="2:9" x14ac:dyDescent="0.35">
      <c r="B35" t="s">
        <v>97</v>
      </c>
      <c r="H35" s="8"/>
      <c r="I35" s="23"/>
    </row>
    <row r="36" spans="2:9" x14ac:dyDescent="0.35">
      <c r="B36" t="s">
        <v>98</v>
      </c>
      <c r="H36" s="8"/>
      <c r="I36" s="23"/>
    </row>
    <row r="37" spans="2:9" x14ac:dyDescent="0.35">
      <c r="B37" t="s">
        <v>177</v>
      </c>
      <c r="H37" s="8"/>
      <c r="I37" s="23"/>
    </row>
    <row r="38" spans="2:9" x14ac:dyDescent="0.35">
      <c r="I38" s="2"/>
    </row>
    <row r="39" spans="2:9" x14ac:dyDescent="0.35">
      <c r="I39" s="2"/>
    </row>
    <row r="45" spans="2:9" x14ac:dyDescent="0.35">
      <c r="I45" s="2"/>
    </row>
    <row r="47" spans="2:9" x14ac:dyDescent="0.35">
      <c r="I47" s="2"/>
    </row>
    <row r="48" spans="2:9" x14ac:dyDescent="0.35">
      <c r="I48" s="2"/>
    </row>
    <row r="49" spans="9:9" x14ac:dyDescent="0.35">
      <c r="I49" s="2"/>
    </row>
    <row r="50" spans="9:9" x14ac:dyDescent="0.35">
      <c r="I50" s="2"/>
    </row>
    <row r="51" spans="9:9" x14ac:dyDescent="0.35">
      <c r="I51" s="2"/>
    </row>
  </sheetData>
  <hyperlinks>
    <hyperlink ref="B21" r:id="rId1" xr:uid="{353351CF-F07A-448A-A992-827D8AF99897}"/>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D0681E9-A3B2-4735-977B-51905C2AEE3B}">
          <x14:formula1>
            <xm:f>'Tabellen (verbergen)'!$E$11:$E$12</xm:f>
          </x14:formula1>
          <xm:sqref>H9:H13 H21 H30 H33:H37 H6 H16:H18 H24:H27</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DD819-E8F4-449C-B423-7028A421D216}">
  <dimension ref="A1:J37"/>
  <sheetViews>
    <sheetView zoomScale="90" zoomScaleNormal="90" workbookViewId="0">
      <selection activeCell="A5" sqref="A5"/>
    </sheetView>
  </sheetViews>
  <sheetFormatPr defaultRowHeight="14.5" x14ac:dyDescent="0.35"/>
  <cols>
    <col min="1" max="1" width="10.54296875" customWidth="1"/>
    <col min="2" max="2" width="97" customWidth="1"/>
    <col min="10" max="10" width="50.54296875" customWidth="1"/>
  </cols>
  <sheetData>
    <row r="1" spans="1:10" ht="23.5" x14ac:dyDescent="0.55000000000000004">
      <c r="A1" s="9" t="s">
        <v>226</v>
      </c>
    </row>
    <row r="3" spans="1:10" x14ac:dyDescent="0.35">
      <c r="A3" s="1" t="s">
        <v>53</v>
      </c>
      <c r="B3" s="1" t="str">
        <f>IF(AND(I6="ja",I9="ja",I10="ja",I11="ja",I12="ja",I13="ja",I16="ja",I17="ja",I18="ja",I21="ja",I24="ja",I25="ja",I26="ja",I29="ja",,I32="ja",I33="ja",I34="ja",I35="ja",I36="ja"),"Doorgang verlenen","Geen doorgang verlenen")</f>
        <v>Geen doorgang verlenen</v>
      </c>
    </row>
    <row r="4" spans="1:10" x14ac:dyDescent="0.35">
      <c r="A4" s="1"/>
      <c r="I4" s="1" t="s">
        <v>250</v>
      </c>
      <c r="J4" s="1" t="s">
        <v>251</v>
      </c>
    </row>
    <row r="5" spans="1:10" x14ac:dyDescent="0.35">
      <c r="A5" s="10" t="s">
        <v>54</v>
      </c>
      <c r="B5" s="10" t="s">
        <v>55</v>
      </c>
    </row>
    <row r="6" spans="1:10" x14ac:dyDescent="0.35">
      <c r="A6" s="10"/>
      <c r="B6" t="s">
        <v>222</v>
      </c>
      <c r="I6" s="8"/>
      <c r="J6" s="23"/>
    </row>
    <row r="7" spans="1:10" x14ac:dyDescent="0.35">
      <c r="A7" s="10"/>
      <c r="J7" s="2"/>
    </row>
    <row r="8" spans="1:10" x14ac:dyDescent="0.35">
      <c r="A8" s="10" t="s">
        <v>59</v>
      </c>
      <c r="B8" s="10" t="s">
        <v>60</v>
      </c>
      <c r="J8" s="2"/>
    </row>
    <row r="9" spans="1:10" x14ac:dyDescent="0.35">
      <c r="B9" t="s">
        <v>61</v>
      </c>
      <c r="I9" s="8"/>
      <c r="J9" s="23"/>
    </row>
    <row r="10" spans="1:10" x14ac:dyDescent="0.35">
      <c r="B10" t="s">
        <v>62</v>
      </c>
      <c r="I10" s="8"/>
      <c r="J10" s="23"/>
    </row>
    <row r="11" spans="1:10" x14ac:dyDescent="0.35">
      <c r="A11" s="10"/>
      <c r="B11" t="s">
        <v>185</v>
      </c>
      <c r="I11" s="8"/>
      <c r="J11" s="23"/>
    </row>
    <row r="12" spans="1:10" x14ac:dyDescent="0.35">
      <c r="A12" s="10"/>
      <c r="B12" t="s">
        <v>64</v>
      </c>
      <c r="I12" s="8"/>
      <c r="J12" s="23"/>
    </row>
    <row r="13" spans="1:10" x14ac:dyDescent="0.35">
      <c r="A13" s="10"/>
      <c r="B13" t="s">
        <v>65</v>
      </c>
      <c r="I13" s="8"/>
      <c r="J13" s="23"/>
    </row>
    <row r="14" spans="1:10" x14ac:dyDescent="0.35">
      <c r="A14" s="10"/>
      <c r="B14" s="10"/>
    </row>
    <row r="15" spans="1:10" x14ac:dyDescent="0.35">
      <c r="A15" s="10" t="s">
        <v>67</v>
      </c>
      <c r="B15" s="10" t="s">
        <v>68</v>
      </c>
    </row>
    <row r="16" spans="1:10" x14ac:dyDescent="0.35">
      <c r="A16" s="10"/>
      <c r="B16" t="s">
        <v>69</v>
      </c>
      <c r="I16" s="8"/>
      <c r="J16" s="23"/>
    </row>
    <row r="17" spans="1:10" x14ac:dyDescent="0.35">
      <c r="A17" s="10"/>
      <c r="B17" t="s">
        <v>223</v>
      </c>
      <c r="I17" s="8"/>
      <c r="J17" s="23"/>
    </row>
    <row r="18" spans="1:10" x14ac:dyDescent="0.35">
      <c r="A18" s="10"/>
      <c r="B18" t="s">
        <v>72</v>
      </c>
      <c r="I18" s="8"/>
      <c r="J18" s="23"/>
    </row>
    <row r="19" spans="1:10" x14ac:dyDescent="0.35">
      <c r="A19" s="10"/>
    </row>
    <row r="20" spans="1:10" x14ac:dyDescent="0.35">
      <c r="A20" s="10" t="s">
        <v>73</v>
      </c>
      <c r="B20" s="10" t="s">
        <v>74</v>
      </c>
    </row>
    <row r="21" spans="1:10" x14ac:dyDescent="0.35">
      <c r="A21" s="10"/>
      <c r="B21" s="22" t="s">
        <v>75</v>
      </c>
      <c r="I21" s="8"/>
      <c r="J21" s="23"/>
    </row>
    <row r="22" spans="1:10" x14ac:dyDescent="0.35">
      <c r="A22" s="10"/>
      <c r="J22" s="2"/>
    </row>
    <row r="23" spans="1:10" x14ac:dyDescent="0.35">
      <c r="A23" s="10" t="s">
        <v>76</v>
      </c>
      <c r="B23" s="19" t="s">
        <v>77</v>
      </c>
    </row>
    <row r="24" spans="1:10" x14ac:dyDescent="0.35">
      <c r="A24" s="10"/>
      <c r="B24" s="13" t="s">
        <v>78</v>
      </c>
      <c r="I24" s="8"/>
      <c r="J24" s="23"/>
    </row>
    <row r="25" spans="1:10" ht="45.65" customHeight="1" x14ac:dyDescent="0.35">
      <c r="A25" s="10"/>
      <c r="B25" s="6" t="s">
        <v>224</v>
      </c>
      <c r="I25" s="8"/>
      <c r="J25" s="23"/>
    </row>
    <row r="26" spans="1:10" x14ac:dyDescent="0.35">
      <c r="A26" s="10"/>
      <c r="B26" t="s">
        <v>124</v>
      </c>
      <c r="I26" s="8"/>
      <c r="J26" s="23"/>
    </row>
    <row r="27" spans="1:10" x14ac:dyDescent="0.35">
      <c r="A27" s="10"/>
    </row>
    <row r="28" spans="1:10" x14ac:dyDescent="0.35">
      <c r="A28" s="10" t="s">
        <v>81</v>
      </c>
      <c r="B28" s="10" t="s">
        <v>82</v>
      </c>
    </row>
    <row r="29" spans="1:10" x14ac:dyDescent="0.35">
      <c r="A29" s="10"/>
      <c r="B29" t="s">
        <v>225</v>
      </c>
      <c r="I29" s="8"/>
      <c r="J29" s="23"/>
    </row>
    <row r="31" spans="1:10" x14ac:dyDescent="0.35">
      <c r="A31" s="10" t="s">
        <v>93</v>
      </c>
      <c r="B31" s="10" t="s">
        <v>94</v>
      </c>
      <c r="J31" s="2"/>
    </row>
    <row r="32" spans="1:10" x14ac:dyDescent="0.35">
      <c r="B32" t="s">
        <v>95</v>
      </c>
      <c r="I32" s="8"/>
      <c r="J32" s="23"/>
    </row>
    <row r="33" spans="2:10" x14ac:dyDescent="0.35">
      <c r="B33" t="s">
        <v>96</v>
      </c>
      <c r="I33" s="8"/>
      <c r="J33" s="23"/>
    </row>
    <row r="34" spans="2:10" x14ac:dyDescent="0.35">
      <c r="B34" t="s">
        <v>97</v>
      </c>
      <c r="I34" s="8"/>
      <c r="J34" s="23"/>
    </row>
    <row r="35" spans="2:10" x14ac:dyDescent="0.35">
      <c r="B35" t="s">
        <v>98</v>
      </c>
      <c r="I35" s="8"/>
      <c r="J35" s="23"/>
    </row>
    <row r="36" spans="2:10" x14ac:dyDescent="0.35">
      <c r="B36" t="s">
        <v>177</v>
      </c>
      <c r="I36" s="8"/>
      <c r="J36" s="23"/>
    </row>
    <row r="37" spans="2:10" x14ac:dyDescent="0.35">
      <c r="J37" s="2"/>
    </row>
  </sheetData>
  <hyperlinks>
    <hyperlink ref="B21" r:id="rId1" xr:uid="{550FD541-8979-47F4-8FD4-EBA16E54E77C}"/>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C874627-8365-4D76-8D86-01D0E93C4F3D}">
          <x14:formula1>
            <xm:f>'Tabellen (verbergen)'!$E$11:$E$12</xm:f>
          </x14:formula1>
          <xm:sqref>I9:I13 I21 I29 I32:I36 I6 I16:I18 I24:I26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25737-20B6-4388-B5B7-502D1B65A286}">
  <dimension ref="A1:I36"/>
  <sheetViews>
    <sheetView zoomScale="90" zoomScaleNormal="90" workbookViewId="0">
      <selection activeCell="A3" sqref="A3"/>
    </sheetView>
  </sheetViews>
  <sheetFormatPr defaultRowHeight="14.5" x14ac:dyDescent="0.35"/>
  <cols>
    <col min="1" max="1" width="10.81640625" customWidth="1"/>
    <col min="2" max="2" width="96" customWidth="1"/>
    <col min="7" max="7" width="19.1796875" customWidth="1"/>
    <col min="9" max="9" width="49.81640625" customWidth="1"/>
  </cols>
  <sheetData>
    <row r="1" spans="1:9" ht="23.5" x14ac:dyDescent="0.55000000000000004">
      <c r="A1" s="9" t="s">
        <v>227</v>
      </c>
    </row>
    <row r="3" spans="1:9" x14ac:dyDescent="0.35">
      <c r="A3" s="1" t="s">
        <v>53</v>
      </c>
      <c r="B3" s="1" t="str">
        <f>IF(AND(H6="ja",H9="ja",H10="ja",H11="ja",H12="ja",H13="ja",H16="ja",H17="ja",H20="ja",H23="ja",H24="ja",H25="ja",H28="ja",,H31="ja",H32="ja",H33="ja",H34="ja"),"Doorgang verlenen","Geen doorgang verlenen")</f>
        <v>Geen doorgang verlenen</v>
      </c>
    </row>
    <row r="4" spans="1:9" x14ac:dyDescent="0.35">
      <c r="A4" s="1"/>
      <c r="H4" s="1" t="s">
        <v>250</v>
      </c>
      <c r="I4" s="1" t="s">
        <v>251</v>
      </c>
    </row>
    <row r="5" spans="1:9" x14ac:dyDescent="0.35">
      <c r="A5" s="10" t="s">
        <v>54</v>
      </c>
      <c r="B5" s="10" t="s">
        <v>55</v>
      </c>
    </row>
    <row r="6" spans="1:9" x14ac:dyDescent="0.35">
      <c r="A6" s="10"/>
      <c r="B6" t="s">
        <v>222</v>
      </c>
      <c r="H6" s="8"/>
      <c r="I6" s="23"/>
    </row>
    <row r="7" spans="1:9" x14ac:dyDescent="0.35">
      <c r="A7" s="10"/>
      <c r="I7" s="2"/>
    </row>
    <row r="8" spans="1:9" x14ac:dyDescent="0.35">
      <c r="A8" s="10" t="s">
        <v>59</v>
      </c>
      <c r="B8" s="10" t="s">
        <v>60</v>
      </c>
      <c r="I8" s="2"/>
    </row>
    <row r="9" spans="1:9" x14ac:dyDescent="0.35">
      <c r="B9" t="s">
        <v>61</v>
      </c>
      <c r="H9" s="8"/>
      <c r="I9" s="23"/>
    </row>
    <row r="10" spans="1:9" x14ac:dyDescent="0.35">
      <c r="B10" t="s">
        <v>62</v>
      </c>
      <c r="H10" s="8"/>
      <c r="I10" s="23"/>
    </row>
    <row r="11" spans="1:9" x14ac:dyDescent="0.35">
      <c r="A11" s="10"/>
      <c r="B11" t="s">
        <v>191</v>
      </c>
      <c r="H11" s="8"/>
      <c r="I11" s="23"/>
    </row>
    <row r="12" spans="1:9" x14ac:dyDescent="0.35">
      <c r="A12" s="10"/>
      <c r="B12" t="s">
        <v>64</v>
      </c>
      <c r="H12" s="8"/>
      <c r="I12" s="23"/>
    </row>
    <row r="13" spans="1:9" x14ac:dyDescent="0.35">
      <c r="A13" s="10"/>
      <c r="B13" t="s">
        <v>65</v>
      </c>
      <c r="H13" s="8"/>
      <c r="I13" s="23"/>
    </row>
    <row r="14" spans="1:9" x14ac:dyDescent="0.35">
      <c r="A14" s="10"/>
      <c r="B14" s="10"/>
    </row>
    <row r="15" spans="1:9" x14ac:dyDescent="0.35">
      <c r="A15" s="10" t="s">
        <v>67</v>
      </c>
      <c r="B15" s="10" t="s">
        <v>68</v>
      </c>
    </row>
    <row r="16" spans="1:9" x14ac:dyDescent="0.35">
      <c r="A16" s="10"/>
      <c r="B16" t="s">
        <v>69</v>
      </c>
      <c r="H16" s="8"/>
      <c r="I16" s="23"/>
    </row>
    <row r="17" spans="1:9" x14ac:dyDescent="0.35">
      <c r="A17" s="10"/>
      <c r="B17" t="s">
        <v>72</v>
      </c>
      <c r="H17" s="8"/>
      <c r="I17" s="23"/>
    </row>
    <row r="18" spans="1:9" x14ac:dyDescent="0.35">
      <c r="A18" s="10"/>
    </row>
    <row r="19" spans="1:9" x14ac:dyDescent="0.35">
      <c r="A19" s="10" t="s">
        <v>73</v>
      </c>
      <c r="B19" s="10" t="s">
        <v>74</v>
      </c>
    </row>
    <row r="20" spans="1:9" x14ac:dyDescent="0.35">
      <c r="A20" s="10"/>
      <c r="B20" s="22" t="s">
        <v>75</v>
      </c>
      <c r="H20" s="8"/>
      <c r="I20" s="23"/>
    </row>
    <row r="21" spans="1:9" x14ac:dyDescent="0.35">
      <c r="A21" s="10"/>
    </row>
    <row r="22" spans="1:9" x14ac:dyDescent="0.35">
      <c r="A22" s="10" t="s">
        <v>76</v>
      </c>
      <c r="B22" s="19" t="s">
        <v>77</v>
      </c>
      <c r="I22" s="2"/>
    </row>
    <row r="23" spans="1:9" x14ac:dyDescent="0.35">
      <c r="A23" s="10"/>
      <c r="B23" t="s">
        <v>78</v>
      </c>
      <c r="H23" s="8"/>
      <c r="I23" s="23"/>
    </row>
    <row r="24" spans="1:9" ht="42.65" customHeight="1" x14ac:dyDescent="0.35">
      <c r="A24" s="10"/>
      <c r="B24" s="6" t="s">
        <v>228</v>
      </c>
      <c r="H24" s="8"/>
      <c r="I24" s="23"/>
    </row>
    <row r="25" spans="1:9" x14ac:dyDescent="0.35">
      <c r="A25" s="10"/>
      <c r="B25" t="s">
        <v>124</v>
      </c>
      <c r="H25" s="8"/>
      <c r="I25" s="23"/>
    </row>
    <row r="26" spans="1:9" x14ac:dyDescent="0.35">
      <c r="A26" s="10"/>
    </row>
    <row r="27" spans="1:9" x14ac:dyDescent="0.35">
      <c r="A27" s="10" t="s">
        <v>81</v>
      </c>
      <c r="B27" s="10" t="s">
        <v>82</v>
      </c>
    </row>
    <row r="28" spans="1:9" x14ac:dyDescent="0.35">
      <c r="A28" s="10"/>
      <c r="B28" t="s">
        <v>225</v>
      </c>
      <c r="H28" s="8"/>
      <c r="I28" s="23"/>
    </row>
    <row r="30" spans="1:9" x14ac:dyDescent="0.35">
      <c r="A30" s="10" t="s">
        <v>93</v>
      </c>
      <c r="B30" s="10" t="s">
        <v>94</v>
      </c>
    </row>
    <row r="31" spans="1:9" x14ac:dyDescent="0.35">
      <c r="B31" t="s">
        <v>95</v>
      </c>
      <c r="H31" s="8"/>
      <c r="I31" s="23"/>
    </row>
    <row r="32" spans="1:9" x14ac:dyDescent="0.35">
      <c r="B32" t="s">
        <v>96</v>
      </c>
      <c r="H32" s="8"/>
      <c r="I32" s="23"/>
    </row>
    <row r="33" spans="2:9" x14ac:dyDescent="0.35">
      <c r="B33" t="s">
        <v>97</v>
      </c>
      <c r="H33" s="8"/>
      <c r="I33" s="23"/>
    </row>
    <row r="34" spans="2:9" x14ac:dyDescent="0.35">
      <c r="B34" t="s">
        <v>98</v>
      </c>
      <c r="H34" s="8"/>
      <c r="I34" s="23"/>
    </row>
    <row r="35" spans="2:9" x14ac:dyDescent="0.35">
      <c r="I35" s="2"/>
    </row>
    <row r="36" spans="2:9" x14ac:dyDescent="0.35">
      <c r="I36" s="2"/>
    </row>
  </sheetData>
  <hyperlinks>
    <hyperlink ref="B20" r:id="rId1" xr:uid="{8155CBE5-FEDC-4480-AFEE-28AEE2780526}"/>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6A6EFF0-145A-433B-B347-22FD2A833E68}">
          <x14:formula1>
            <xm:f>'Tabellen (verbergen)'!$E$11:$E$12</xm:f>
          </x14:formula1>
          <xm:sqref>H9:H13 H20 H28 H31:H34 H6 H23:H25 H16:H17</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10556-B37A-4C49-A4D0-5669F3CB4CFB}">
  <dimension ref="A1:J39"/>
  <sheetViews>
    <sheetView topLeftCell="A27" zoomScale="90" zoomScaleNormal="90" workbookViewId="0">
      <selection activeCell="A5" sqref="A5"/>
    </sheetView>
  </sheetViews>
  <sheetFormatPr defaultRowHeight="14.5" x14ac:dyDescent="0.35"/>
  <cols>
    <col min="1" max="1" width="12.453125" customWidth="1"/>
    <col min="2" max="2" width="84.453125" customWidth="1"/>
    <col min="10" max="10" width="60.54296875" customWidth="1"/>
  </cols>
  <sheetData>
    <row r="1" spans="1:10" ht="23.5" x14ac:dyDescent="0.55000000000000004">
      <c r="A1" s="9" t="s">
        <v>229</v>
      </c>
    </row>
    <row r="2" spans="1:10" ht="13.5" customHeight="1" x14ac:dyDescent="0.55000000000000004">
      <c r="A2" s="9"/>
    </row>
    <row r="3" spans="1:10" x14ac:dyDescent="0.35">
      <c r="A3" s="1" t="s">
        <v>53</v>
      </c>
      <c r="B3" s="1" t="str">
        <f>IF(AND(I6="ja",I7="ja",I10="ja",I11="ja",I12="ja",I13="ja",I16="ja",I17="ja",I18="ja",I19="ja",I20="ja",I21="ja",I22="ja",I23="ja",I26="ja",I29="ja",I30="ja",I31="ja",I32="ja",I35="ja",I36="ja",I37="ja",I38="ja",I39="ja"),"Doorgang verlenen","Geen doorgang verlenen")</f>
        <v>Geen doorgang verlenen</v>
      </c>
    </row>
    <row r="4" spans="1:10" x14ac:dyDescent="0.35">
      <c r="A4" s="1"/>
      <c r="I4" s="1" t="s">
        <v>250</v>
      </c>
      <c r="J4" s="1" t="s">
        <v>251</v>
      </c>
    </row>
    <row r="5" spans="1:10" x14ac:dyDescent="0.35">
      <c r="A5" s="10" t="s">
        <v>54</v>
      </c>
      <c r="B5" s="10" t="s">
        <v>55</v>
      </c>
      <c r="C5" s="10"/>
      <c r="D5" s="10"/>
    </row>
    <row r="6" spans="1:10" x14ac:dyDescent="0.35">
      <c r="A6" s="10"/>
      <c r="B6" t="s">
        <v>230</v>
      </c>
      <c r="C6" s="10"/>
      <c r="D6" s="10"/>
      <c r="I6" s="8"/>
      <c r="J6" s="23"/>
    </row>
    <row r="7" spans="1:10" x14ac:dyDescent="0.35">
      <c r="A7" s="10"/>
      <c r="B7" t="s">
        <v>231</v>
      </c>
      <c r="C7" s="10"/>
      <c r="D7" s="10"/>
      <c r="I7" s="8"/>
      <c r="J7" s="23"/>
    </row>
    <row r="8" spans="1:10" x14ac:dyDescent="0.35">
      <c r="A8" s="10"/>
      <c r="C8" s="10"/>
      <c r="D8" s="10"/>
      <c r="J8" s="2"/>
    </row>
    <row r="9" spans="1:10" x14ac:dyDescent="0.35">
      <c r="A9" s="10" t="s">
        <v>59</v>
      </c>
      <c r="B9" s="10" t="s">
        <v>60</v>
      </c>
      <c r="C9" s="10"/>
      <c r="D9" s="10"/>
    </row>
    <row r="10" spans="1:10" x14ac:dyDescent="0.35">
      <c r="B10" t="s">
        <v>61</v>
      </c>
      <c r="I10" s="8"/>
      <c r="J10" s="23"/>
    </row>
    <row r="11" spans="1:10" x14ac:dyDescent="0.35">
      <c r="B11" t="s">
        <v>62</v>
      </c>
      <c r="I11" s="8"/>
      <c r="J11" s="23"/>
    </row>
    <row r="12" spans="1:10" x14ac:dyDescent="0.35">
      <c r="A12" s="10"/>
      <c r="B12" t="s">
        <v>65</v>
      </c>
      <c r="C12" s="10"/>
      <c r="D12" s="10"/>
      <c r="I12" s="8"/>
      <c r="J12" s="23"/>
    </row>
    <row r="13" spans="1:10" x14ac:dyDescent="0.35">
      <c r="A13" s="10"/>
      <c r="B13" t="s">
        <v>64</v>
      </c>
      <c r="C13" s="10"/>
      <c r="D13" s="10"/>
      <c r="I13" s="8"/>
      <c r="J13" s="23"/>
    </row>
    <row r="14" spans="1:10" x14ac:dyDescent="0.35">
      <c r="A14" s="10"/>
      <c r="B14" s="10"/>
      <c r="C14" s="10"/>
      <c r="D14" s="10"/>
    </row>
    <row r="15" spans="1:10" x14ac:dyDescent="0.35">
      <c r="A15" s="10" t="s">
        <v>67</v>
      </c>
      <c r="B15" s="10" t="s">
        <v>68</v>
      </c>
    </row>
    <row r="16" spans="1:10" x14ac:dyDescent="0.35">
      <c r="A16" s="10"/>
      <c r="B16" t="s">
        <v>69</v>
      </c>
      <c r="I16" s="8"/>
      <c r="J16" s="23"/>
    </row>
    <row r="17" spans="1:10" x14ac:dyDescent="0.35">
      <c r="A17" s="10"/>
      <c r="B17" t="s">
        <v>72</v>
      </c>
      <c r="I17" s="8"/>
      <c r="J17" s="23"/>
    </row>
    <row r="18" spans="1:10" x14ac:dyDescent="0.35">
      <c r="A18" s="10"/>
      <c r="B18" t="s">
        <v>232</v>
      </c>
      <c r="I18" s="8"/>
      <c r="J18" s="23"/>
    </row>
    <row r="19" spans="1:10" x14ac:dyDescent="0.35">
      <c r="A19" s="10"/>
      <c r="B19" t="s">
        <v>233</v>
      </c>
      <c r="I19" s="8"/>
      <c r="J19" s="23"/>
    </row>
    <row r="20" spans="1:10" x14ac:dyDescent="0.35">
      <c r="A20" s="10"/>
      <c r="B20" t="s">
        <v>234</v>
      </c>
      <c r="I20" s="8"/>
      <c r="J20" s="23"/>
    </row>
    <row r="21" spans="1:10" x14ac:dyDescent="0.35">
      <c r="A21" s="10"/>
      <c r="B21" t="s">
        <v>235</v>
      </c>
      <c r="I21" s="8"/>
      <c r="J21" s="23"/>
    </row>
    <row r="22" spans="1:10" x14ac:dyDescent="0.35">
      <c r="A22" s="10"/>
      <c r="B22" t="s">
        <v>236</v>
      </c>
      <c r="I22" s="8"/>
      <c r="J22" s="23"/>
    </row>
    <row r="23" spans="1:10" x14ac:dyDescent="0.35">
      <c r="A23" s="10"/>
      <c r="B23" t="s">
        <v>237</v>
      </c>
      <c r="I23" s="8"/>
      <c r="J23" s="23"/>
    </row>
    <row r="24" spans="1:10" x14ac:dyDescent="0.35">
      <c r="A24" s="10"/>
      <c r="D24" s="18"/>
    </row>
    <row r="25" spans="1:10" x14ac:dyDescent="0.35">
      <c r="A25" s="10" t="s">
        <v>73</v>
      </c>
      <c r="B25" s="10" t="s">
        <v>74</v>
      </c>
      <c r="D25" s="18"/>
    </row>
    <row r="26" spans="1:10" x14ac:dyDescent="0.35">
      <c r="A26" s="10"/>
      <c r="B26" s="22" t="s">
        <v>238</v>
      </c>
      <c r="D26" s="18"/>
      <c r="I26" s="8"/>
      <c r="J26" s="23"/>
    </row>
    <row r="27" spans="1:10" x14ac:dyDescent="0.35">
      <c r="A27" s="10"/>
      <c r="D27" s="18"/>
    </row>
    <row r="28" spans="1:10" x14ac:dyDescent="0.35">
      <c r="A28" s="10" t="s">
        <v>239</v>
      </c>
      <c r="B28" s="10" t="s">
        <v>120</v>
      </c>
    </row>
    <row r="29" spans="1:10" x14ac:dyDescent="0.35">
      <c r="A29" s="10"/>
      <c r="B29" t="s">
        <v>171</v>
      </c>
      <c r="I29" s="8"/>
      <c r="J29" s="23"/>
    </row>
    <row r="30" spans="1:10" ht="44.5" customHeight="1" x14ac:dyDescent="0.35">
      <c r="A30" s="10"/>
      <c r="B30" s="2" t="s">
        <v>172</v>
      </c>
      <c r="I30" s="8"/>
      <c r="J30" s="23"/>
    </row>
    <row r="31" spans="1:10" x14ac:dyDescent="0.35">
      <c r="A31" s="10"/>
      <c r="B31" t="s">
        <v>124</v>
      </c>
      <c r="I31" s="8"/>
      <c r="J31" s="23"/>
    </row>
    <row r="32" spans="1:10" x14ac:dyDescent="0.35">
      <c r="A32" s="10"/>
      <c r="B32" t="s">
        <v>80</v>
      </c>
      <c r="I32" s="8"/>
      <c r="J32" s="23"/>
    </row>
    <row r="33" spans="1:10" x14ac:dyDescent="0.35">
      <c r="A33" s="10"/>
    </row>
    <row r="34" spans="1:10" x14ac:dyDescent="0.35">
      <c r="A34" s="10" t="s">
        <v>240</v>
      </c>
      <c r="B34" s="10" t="s">
        <v>94</v>
      </c>
    </row>
    <row r="35" spans="1:10" x14ac:dyDescent="0.35">
      <c r="B35" t="s">
        <v>95</v>
      </c>
      <c r="I35" s="8"/>
      <c r="J35" s="23"/>
    </row>
    <row r="36" spans="1:10" x14ac:dyDescent="0.35">
      <c r="B36" t="s">
        <v>96</v>
      </c>
      <c r="I36" s="8"/>
      <c r="J36" s="23"/>
    </row>
    <row r="37" spans="1:10" x14ac:dyDescent="0.35">
      <c r="B37" t="s">
        <v>97</v>
      </c>
      <c r="I37" s="8"/>
      <c r="J37" s="23"/>
    </row>
    <row r="38" spans="1:10" x14ac:dyDescent="0.35">
      <c r="B38" t="s">
        <v>98</v>
      </c>
      <c r="I38" s="8"/>
      <c r="J38" s="23"/>
    </row>
    <row r="39" spans="1:10" x14ac:dyDescent="0.35">
      <c r="B39" t="s">
        <v>177</v>
      </c>
      <c r="I39" s="8"/>
      <c r="J39" s="23"/>
    </row>
  </sheetData>
  <hyperlinks>
    <hyperlink ref="B26" r:id="rId1" xr:uid="{397D42BC-D775-4E36-835D-39ACE76A0778}"/>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9DA525A-02F6-4D0C-B95B-C4A0D2CFD779}">
          <x14:formula1>
            <xm:f>'Tabellen (verbergen)'!$E$11:$E$12</xm:f>
          </x14:formula1>
          <xm:sqref>I6:I7 I35:I39 I16:I23 I29:I32 I26 I10:I13</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C3582-D52A-409D-8E9A-BFE8BBF72FD2}">
  <dimension ref="A1:J39"/>
  <sheetViews>
    <sheetView zoomScale="90" zoomScaleNormal="90" workbookViewId="0">
      <selection activeCell="A6" sqref="A6"/>
    </sheetView>
  </sheetViews>
  <sheetFormatPr defaultRowHeight="14.5" x14ac:dyDescent="0.35"/>
  <cols>
    <col min="1" max="1" width="10.81640625" customWidth="1"/>
    <col min="2" max="2" width="95.81640625" customWidth="1"/>
    <col min="10" max="10" width="51.90625" customWidth="1"/>
  </cols>
  <sheetData>
    <row r="1" spans="1:10" ht="23.5" x14ac:dyDescent="0.55000000000000004">
      <c r="A1" s="9" t="s">
        <v>241</v>
      </c>
    </row>
    <row r="3" spans="1:10" x14ac:dyDescent="0.35">
      <c r="A3" s="1" t="s">
        <v>53</v>
      </c>
      <c r="B3" s="1" t="str">
        <f>IF(AND(I6="ja",I7="ja",I10="ja",I11="ja",I12="ja",I13="ja",I16="ja",I17="ja",I18="ja",I19="ja",I20="ja",I21="ja",I22="ja",I23="ja",I26="ja",I27="ja",I28="ja",I31="ja",I34="ja",I35="ja",I36="ja",I37="ja",I38="ja"),"Doorgang verlenen","Geen doorgang verlenen")</f>
        <v>Geen doorgang verlenen</v>
      </c>
    </row>
    <row r="4" spans="1:10" x14ac:dyDescent="0.35">
      <c r="A4" s="1"/>
      <c r="I4" s="1" t="s">
        <v>250</v>
      </c>
      <c r="J4" s="1" t="s">
        <v>251</v>
      </c>
    </row>
    <row r="5" spans="1:10" x14ac:dyDescent="0.35">
      <c r="A5" s="10" t="s">
        <v>54</v>
      </c>
      <c r="B5" s="10" t="s">
        <v>55</v>
      </c>
      <c r="C5" s="10"/>
      <c r="D5" s="10"/>
      <c r="E5" s="10"/>
    </row>
    <row r="6" spans="1:10" x14ac:dyDescent="0.35">
      <c r="A6" s="10"/>
      <c r="B6" t="s">
        <v>230</v>
      </c>
      <c r="C6" s="10"/>
      <c r="D6" s="10"/>
      <c r="E6" s="10"/>
      <c r="I6" s="8"/>
      <c r="J6" s="23"/>
    </row>
    <row r="7" spans="1:10" x14ac:dyDescent="0.35">
      <c r="A7" s="10"/>
      <c r="B7" t="s">
        <v>231</v>
      </c>
      <c r="C7" s="10"/>
      <c r="D7" s="10"/>
      <c r="E7" s="10"/>
      <c r="I7" s="8"/>
      <c r="J7" s="23"/>
    </row>
    <row r="8" spans="1:10" x14ac:dyDescent="0.35">
      <c r="A8" s="10"/>
      <c r="C8" s="10"/>
      <c r="D8" s="10"/>
      <c r="E8" s="10"/>
      <c r="J8" s="2"/>
    </row>
    <row r="9" spans="1:10" x14ac:dyDescent="0.35">
      <c r="A9" s="10" t="s">
        <v>59</v>
      </c>
      <c r="B9" s="10" t="s">
        <v>60</v>
      </c>
      <c r="C9" s="10"/>
      <c r="D9" s="10"/>
      <c r="E9" s="10"/>
    </row>
    <row r="10" spans="1:10" x14ac:dyDescent="0.35">
      <c r="B10" t="s">
        <v>61</v>
      </c>
      <c r="I10" s="8"/>
      <c r="J10" s="23"/>
    </row>
    <row r="11" spans="1:10" x14ac:dyDescent="0.35">
      <c r="B11" t="s">
        <v>242</v>
      </c>
      <c r="I11" s="8"/>
      <c r="J11" s="23"/>
    </row>
    <row r="12" spans="1:10" x14ac:dyDescent="0.35">
      <c r="A12" s="10"/>
      <c r="B12" t="s">
        <v>65</v>
      </c>
      <c r="C12" s="10"/>
      <c r="D12" s="10"/>
      <c r="E12" s="10"/>
      <c r="I12" s="8"/>
      <c r="J12" s="23"/>
    </row>
    <row r="13" spans="1:10" x14ac:dyDescent="0.35">
      <c r="A13" s="10"/>
      <c r="B13" t="s">
        <v>64</v>
      </c>
      <c r="C13" s="10"/>
      <c r="D13" s="10"/>
      <c r="E13" s="10"/>
      <c r="I13" s="8"/>
      <c r="J13" s="23"/>
    </row>
    <row r="14" spans="1:10" x14ac:dyDescent="0.35">
      <c r="A14" s="10"/>
      <c r="B14" s="10"/>
      <c r="C14" s="10"/>
      <c r="D14" s="10"/>
      <c r="E14" s="10"/>
    </row>
    <row r="15" spans="1:10" x14ac:dyDescent="0.35">
      <c r="A15" s="10" t="s">
        <v>67</v>
      </c>
      <c r="B15" s="10" t="s">
        <v>68</v>
      </c>
    </row>
    <row r="16" spans="1:10" x14ac:dyDescent="0.35">
      <c r="A16" s="10"/>
      <c r="B16" t="s">
        <v>69</v>
      </c>
      <c r="I16" s="8"/>
      <c r="J16" s="23"/>
    </row>
    <row r="17" spans="1:10" x14ac:dyDescent="0.35">
      <c r="A17" s="10"/>
      <c r="B17" t="s">
        <v>72</v>
      </c>
      <c r="I17" s="8"/>
      <c r="J17" s="23"/>
    </row>
    <row r="18" spans="1:10" x14ac:dyDescent="0.35">
      <c r="A18" s="10"/>
      <c r="B18" t="s">
        <v>243</v>
      </c>
      <c r="I18" s="8"/>
      <c r="J18" s="23"/>
    </row>
    <row r="19" spans="1:10" x14ac:dyDescent="0.35">
      <c r="A19" s="10"/>
      <c r="B19" t="s">
        <v>233</v>
      </c>
      <c r="I19" s="8"/>
      <c r="J19" s="23"/>
    </row>
    <row r="20" spans="1:10" x14ac:dyDescent="0.35">
      <c r="A20" s="10"/>
      <c r="B20" t="s">
        <v>234</v>
      </c>
      <c r="I20" s="8"/>
      <c r="J20" s="23"/>
    </row>
    <row r="21" spans="1:10" x14ac:dyDescent="0.35">
      <c r="A21" s="10"/>
      <c r="B21" t="s">
        <v>235</v>
      </c>
      <c r="I21" s="8"/>
      <c r="J21" s="23"/>
    </row>
    <row r="22" spans="1:10" x14ac:dyDescent="0.35">
      <c r="A22" s="10"/>
      <c r="B22" t="s">
        <v>236</v>
      </c>
      <c r="I22" s="8"/>
      <c r="J22" s="23"/>
    </row>
    <row r="23" spans="1:10" x14ac:dyDescent="0.35">
      <c r="A23" s="10"/>
      <c r="B23" t="s">
        <v>237</v>
      </c>
      <c r="I23" s="8"/>
      <c r="J23" s="23"/>
    </row>
    <row r="24" spans="1:10" x14ac:dyDescent="0.35">
      <c r="A24" s="10"/>
    </row>
    <row r="25" spans="1:10" x14ac:dyDescent="0.35">
      <c r="A25" s="10" t="s">
        <v>73</v>
      </c>
      <c r="B25" s="10" t="s">
        <v>120</v>
      </c>
    </row>
    <row r="26" spans="1:10" x14ac:dyDescent="0.35">
      <c r="A26" s="10"/>
      <c r="B26" t="s">
        <v>171</v>
      </c>
      <c r="I26" s="8"/>
      <c r="J26" s="23"/>
    </row>
    <row r="27" spans="1:10" ht="41.5" customHeight="1" x14ac:dyDescent="0.35">
      <c r="A27" s="10"/>
      <c r="B27" s="2" t="s">
        <v>172</v>
      </c>
      <c r="I27" s="8"/>
      <c r="J27" s="23"/>
    </row>
    <row r="28" spans="1:10" x14ac:dyDescent="0.35">
      <c r="A28" s="10"/>
      <c r="B28" t="s">
        <v>124</v>
      </c>
      <c r="I28" s="8"/>
      <c r="J28" s="23"/>
    </row>
    <row r="29" spans="1:10" x14ac:dyDescent="0.35">
      <c r="A29" s="10"/>
    </row>
    <row r="30" spans="1:10" x14ac:dyDescent="0.35">
      <c r="A30" s="10" t="s">
        <v>244</v>
      </c>
      <c r="B30" s="10" t="s">
        <v>74</v>
      </c>
    </row>
    <row r="31" spans="1:10" x14ac:dyDescent="0.35">
      <c r="A31" s="10"/>
      <c r="B31" s="22" t="s">
        <v>238</v>
      </c>
      <c r="I31" s="8"/>
      <c r="J31" s="23"/>
    </row>
    <row r="32" spans="1:10" x14ac:dyDescent="0.35">
      <c r="A32" s="10"/>
    </row>
    <row r="33" spans="1:10" x14ac:dyDescent="0.35">
      <c r="A33" s="10" t="s">
        <v>81</v>
      </c>
      <c r="B33" s="10" t="s">
        <v>94</v>
      </c>
    </row>
    <row r="34" spans="1:10" x14ac:dyDescent="0.35">
      <c r="B34" t="s">
        <v>95</v>
      </c>
      <c r="I34" s="8"/>
      <c r="J34" s="23"/>
    </row>
    <row r="35" spans="1:10" x14ac:dyDescent="0.35">
      <c r="B35" t="s">
        <v>96</v>
      </c>
      <c r="I35" s="8"/>
      <c r="J35" s="23"/>
    </row>
    <row r="36" spans="1:10" x14ac:dyDescent="0.35">
      <c r="B36" t="s">
        <v>97</v>
      </c>
      <c r="I36" s="8"/>
      <c r="J36" s="23"/>
    </row>
    <row r="37" spans="1:10" x14ac:dyDescent="0.35">
      <c r="B37" t="s">
        <v>98</v>
      </c>
      <c r="I37" s="8"/>
      <c r="J37" s="23"/>
    </row>
    <row r="38" spans="1:10" x14ac:dyDescent="0.35">
      <c r="B38" t="s">
        <v>177</v>
      </c>
      <c r="I38" s="8"/>
      <c r="J38" s="23"/>
    </row>
    <row r="39" spans="1:10" x14ac:dyDescent="0.35">
      <c r="J39" s="2"/>
    </row>
  </sheetData>
  <hyperlinks>
    <hyperlink ref="B31" r:id="rId1" xr:uid="{07C5FB55-304A-41CE-B507-5BD686FD1CFF}"/>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B581590-C612-4D5B-9A37-727814D28E2A}">
          <x14:formula1>
            <xm:f>'Tabellen (verbergen)'!$E$11:$E$12</xm:f>
          </x14:formula1>
          <xm:sqref>I6:I7 I34:I38 I16:I23 I26:I28 I31 I10:I13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F9FB2-CDD4-46A9-97A1-04D0CD70BD56}">
  <dimension ref="A1:I38"/>
  <sheetViews>
    <sheetView zoomScale="90" zoomScaleNormal="90" workbookViewId="0">
      <selection activeCell="K40" sqref="K40"/>
    </sheetView>
  </sheetViews>
  <sheetFormatPr defaultRowHeight="14.5" x14ac:dyDescent="0.35"/>
  <cols>
    <col min="1" max="1" width="11" customWidth="1"/>
    <col min="2" max="2" width="93" customWidth="1"/>
    <col min="9" max="9" width="59.6328125" customWidth="1"/>
  </cols>
  <sheetData>
    <row r="1" spans="1:9" ht="23.5" x14ac:dyDescent="0.55000000000000004">
      <c r="A1" s="9" t="s">
        <v>245</v>
      </c>
    </row>
    <row r="3" spans="1:9" x14ac:dyDescent="0.35">
      <c r="A3" s="1" t="s">
        <v>53</v>
      </c>
      <c r="B3" s="1" t="str">
        <f>IF(AND(H6="ja",H7="ja",H10="ja",H11="ja",H12="ja",H13="ja",H16="ja",H17="ja",H18="ja",H19="ja",H20="ja",H21="ja",H22="ja",H23="ja",H26="ja",H27="ja",H28="ja",H31="ja",H34="ja",H35="ja",H36="ja",H37="ja"),"Doorgang verlenen","Geen doorgang verlenen")</f>
        <v>Geen doorgang verlenen</v>
      </c>
    </row>
    <row r="4" spans="1:9" x14ac:dyDescent="0.35">
      <c r="A4" s="1"/>
      <c r="B4" s="1"/>
      <c r="H4" s="1" t="s">
        <v>250</v>
      </c>
      <c r="I4" s="1" t="s">
        <v>251</v>
      </c>
    </row>
    <row r="5" spans="1:9" x14ac:dyDescent="0.35">
      <c r="A5" s="10" t="s">
        <v>54</v>
      </c>
      <c r="B5" s="10" t="s">
        <v>55</v>
      </c>
      <c r="C5" s="10"/>
      <c r="D5" s="10"/>
      <c r="E5" s="10"/>
    </row>
    <row r="6" spans="1:9" x14ac:dyDescent="0.35">
      <c r="A6" s="10"/>
      <c r="B6" t="s">
        <v>230</v>
      </c>
      <c r="C6" s="10"/>
      <c r="D6" s="10"/>
      <c r="E6" s="10"/>
      <c r="H6" s="8"/>
      <c r="I6" s="23"/>
    </row>
    <row r="7" spans="1:9" x14ac:dyDescent="0.35">
      <c r="A7" s="10"/>
      <c r="B7" t="s">
        <v>231</v>
      </c>
      <c r="C7" s="10"/>
      <c r="D7" s="10"/>
      <c r="E7" s="10"/>
      <c r="H7" s="8"/>
      <c r="I7" s="23"/>
    </row>
    <row r="8" spans="1:9" x14ac:dyDescent="0.35">
      <c r="A8" s="10"/>
      <c r="C8" s="10"/>
      <c r="D8" s="10"/>
      <c r="E8" s="10"/>
      <c r="I8" s="2"/>
    </row>
    <row r="9" spans="1:9" x14ac:dyDescent="0.35">
      <c r="A9" s="10" t="s">
        <v>59</v>
      </c>
      <c r="B9" s="10" t="s">
        <v>60</v>
      </c>
      <c r="C9" s="10"/>
      <c r="D9" s="10"/>
      <c r="E9" s="10"/>
    </row>
    <row r="10" spans="1:9" x14ac:dyDescent="0.35">
      <c r="B10" t="s">
        <v>61</v>
      </c>
      <c r="H10" s="8"/>
      <c r="I10" s="23"/>
    </row>
    <row r="11" spans="1:9" x14ac:dyDescent="0.35">
      <c r="B11" t="s">
        <v>62</v>
      </c>
      <c r="H11" s="8"/>
      <c r="I11" s="23"/>
    </row>
    <row r="12" spans="1:9" x14ac:dyDescent="0.35">
      <c r="A12" s="10"/>
      <c r="B12" t="s">
        <v>65</v>
      </c>
      <c r="C12" s="10"/>
      <c r="D12" s="10"/>
      <c r="E12" s="10"/>
      <c r="H12" s="8"/>
      <c r="I12" s="23"/>
    </row>
    <row r="13" spans="1:9" x14ac:dyDescent="0.35">
      <c r="A13" s="10"/>
      <c r="B13" t="s">
        <v>64</v>
      </c>
      <c r="C13" s="10"/>
      <c r="D13" s="10"/>
      <c r="E13" s="10"/>
      <c r="H13" s="8"/>
      <c r="I13" s="23"/>
    </row>
    <row r="14" spans="1:9" x14ac:dyDescent="0.35">
      <c r="A14" s="10"/>
      <c r="B14" s="10"/>
      <c r="C14" s="10"/>
      <c r="D14" s="10"/>
      <c r="E14" s="10"/>
    </row>
    <row r="15" spans="1:9" x14ac:dyDescent="0.35">
      <c r="A15" s="10" t="s">
        <v>67</v>
      </c>
      <c r="B15" s="10" t="s">
        <v>68</v>
      </c>
    </row>
    <row r="16" spans="1:9" x14ac:dyDescent="0.35">
      <c r="A16" s="10"/>
      <c r="B16" t="s">
        <v>69</v>
      </c>
      <c r="H16" s="8"/>
      <c r="I16" s="23"/>
    </row>
    <row r="17" spans="1:9" x14ac:dyDescent="0.35">
      <c r="A17" s="10"/>
      <c r="B17" t="s">
        <v>72</v>
      </c>
      <c r="H17" s="8"/>
      <c r="I17" s="23"/>
    </row>
    <row r="18" spans="1:9" x14ac:dyDescent="0.35">
      <c r="A18" s="10"/>
      <c r="B18" t="s">
        <v>246</v>
      </c>
      <c r="H18" s="8"/>
      <c r="I18" s="23"/>
    </row>
    <row r="19" spans="1:9" x14ac:dyDescent="0.35">
      <c r="A19" s="10"/>
      <c r="B19" t="s">
        <v>247</v>
      </c>
      <c r="H19" s="8"/>
      <c r="I19" s="23"/>
    </row>
    <row r="20" spans="1:9" x14ac:dyDescent="0.35">
      <c r="A20" s="10"/>
      <c r="B20" t="s">
        <v>234</v>
      </c>
      <c r="H20" s="8"/>
      <c r="I20" s="23"/>
    </row>
    <row r="21" spans="1:9" x14ac:dyDescent="0.35">
      <c r="A21" s="10"/>
      <c r="B21" t="s">
        <v>235</v>
      </c>
      <c r="H21" s="8"/>
      <c r="I21" s="23"/>
    </row>
    <row r="22" spans="1:9" x14ac:dyDescent="0.35">
      <c r="A22" s="10"/>
      <c r="B22" t="s">
        <v>236</v>
      </c>
      <c r="H22" s="8"/>
      <c r="I22" s="23"/>
    </row>
    <row r="23" spans="1:9" x14ac:dyDescent="0.35">
      <c r="A23" s="10"/>
      <c r="B23" t="s">
        <v>237</v>
      </c>
      <c r="H23" s="8"/>
      <c r="I23" s="23"/>
    </row>
    <row r="24" spans="1:9" x14ac:dyDescent="0.35">
      <c r="A24" s="10"/>
    </row>
    <row r="25" spans="1:9" x14ac:dyDescent="0.35">
      <c r="A25" s="10" t="s">
        <v>73</v>
      </c>
      <c r="B25" s="10" t="s">
        <v>120</v>
      </c>
    </row>
    <row r="26" spans="1:9" x14ac:dyDescent="0.35">
      <c r="A26" s="10"/>
      <c r="B26" t="s">
        <v>194</v>
      </c>
      <c r="H26" s="8"/>
      <c r="I26" s="23"/>
    </row>
    <row r="27" spans="1:9" ht="44.5" customHeight="1" x14ac:dyDescent="0.35">
      <c r="A27" s="10"/>
      <c r="B27" s="2" t="s">
        <v>195</v>
      </c>
      <c r="H27" s="8"/>
      <c r="I27" s="23"/>
    </row>
    <row r="28" spans="1:9" x14ac:dyDescent="0.35">
      <c r="A28" s="10"/>
      <c r="B28" t="s">
        <v>124</v>
      </c>
      <c r="H28" s="8"/>
      <c r="I28" s="23"/>
    </row>
    <row r="29" spans="1:9" x14ac:dyDescent="0.35">
      <c r="A29" s="10"/>
    </row>
    <row r="30" spans="1:9" x14ac:dyDescent="0.35">
      <c r="A30" s="10" t="s">
        <v>244</v>
      </c>
      <c r="B30" s="10" t="s">
        <v>74</v>
      </c>
    </row>
    <row r="31" spans="1:9" x14ac:dyDescent="0.35">
      <c r="A31" s="10"/>
      <c r="B31" s="22" t="s">
        <v>238</v>
      </c>
      <c r="H31" s="8"/>
      <c r="I31" s="23"/>
    </row>
    <row r="32" spans="1:9" x14ac:dyDescent="0.35">
      <c r="A32" s="10"/>
    </row>
    <row r="33" spans="1:9" x14ac:dyDescent="0.35">
      <c r="A33" s="10" t="s">
        <v>240</v>
      </c>
      <c r="B33" s="10" t="s">
        <v>94</v>
      </c>
    </row>
    <row r="34" spans="1:9" x14ac:dyDescent="0.35">
      <c r="B34" t="s">
        <v>95</v>
      </c>
      <c r="H34" s="8"/>
      <c r="I34" s="23"/>
    </row>
    <row r="35" spans="1:9" x14ac:dyDescent="0.35">
      <c r="B35" t="s">
        <v>96</v>
      </c>
      <c r="H35" s="8"/>
      <c r="I35" s="23"/>
    </row>
    <row r="36" spans="1:9" x14ac:dyDescent="0.35">
      <c r="B36" t="s">
        <v>97</v>
      </c>
      <c r="H36" s="8"/>
      <c r="I36" s="23"/>
    </row>
    <row r="37" spans="1:9" x14ac:dyDescent="0.35">
      <c r="B37" t="s">
        <v>98</v>
      </c>
      <c r="H37" s="8"/>
      <c r="I37" s="23"/>
    </row>
    <row r="38" spans="1:9" x14ac:dyDescent="0.35">
      <c r="I38" s="2"/>
    </row>
  </sheetData>
  <hyperlinks>
    <hyperlink ref="B31" r:id="rId1" xr:uid="{5D731EA7-3DB1-421B-8CD0-BCDE01B583C6}"/>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D8F1F24-EADF-41EE-B531-0652F5906D74}">
          <x14:formula1>
            <xm:f>'Tabellen (verbergen)'!$E$11:$E$12</xm:f>
          </x14:formula1>
          <xm:sqref>H6:H7 H34:H37 H16:H23 H26:H28 H31 H10:H13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30689-3102-4157-9C3B-AC4BA4D87931}">
  <dimension ref="A1:C6"/>
  <sheetViews>
    <sheetView tabSelected="1" zoomScale="90" zoomScaleNormal="90" workbookViewId="0">
      <selection activeCell="C3" sqref="C3"/>
    </sheetView>
  </sheetViews>
  <sheetFormatPr defaultRowHeight="14.5" x14ac:dyDescent="0.35"/>
  <cols>
    <col min="1" max="1" width="41.26953125" customWidth="1"/>
    <col min="3" max="3" width="78.453125" customWidth="1"/>
  </cols>
  <sheetData>
    <row r="1" spans="1:3" ht="18.5" x14ac:dyDescent="0.45">
      <c r="A1" s="7" t="s">
        <v>8</v>
      </c>
    </row>
    <row r="2" spans="1:3" ht="18.5" x14ac:dyDescent="0.45">
      <c r="A2" s="7"/>
    </row>
    <row r="3" spans="1:3" x14ac:dyDescent="0.35">
      <c r="A3" t="s">
        <v>40</v>
      </c>
      <c r="C3" s="8" t="s">
        <v>34</v>
      </c>
    </row>
    <row r="4" spans="1:3" x14ac:dyDescent="0.35">
      <c r="A4" t="s">
        <v>41</v>
      </c>
      <c r="C4" s="8" t="s">
        <v>42</v>
      </c>
    </row>
    <row r="6" spans="1:3" x14ac:dyDescent="0.35">
      <c r="A6" s="10" t="str">
        <f>IF(AND(C3="Hotelkamer",C4="Nee, er is sprake van een nieuwvesting op een niet-recreatieve bestemming"),HYPERLINK("#'N - hotelkamers'!A3","Klik om naar het juiste kader te gaan"),IF(AND(C3="Hotelkamer",C4="Nee, er is sprake van herstructurering van andersoortige recreatieve eenheden/bestemming"),HYPERLINK("#'H - hotelkamers'!A3","Klik om naar het juiste kader te gaan"),IF(AND(C3="Hotelkamer",OR(C4="Ja, uitbreiding in aantal eenheden",C4="Ja, uitbreiding in omvang van het bestemde terrein",C4="Ja, uitbreiding van de omvang van de eenheden/andere gebouwen")),HYPERLINK("#'U-hotel(kamers)'!A3","Klik om naar het juiste kader te gaan"),IF(AND(C3="Recreatiewoning/appartement toeristische verhuur op park",C4="Nee, er is sprake van een nieuwvesting op een niet-recreatieve bestemming"),HYPERLINK("#'N-Recreatiewoning park'!A3","Klik om naar het juiste kader te gaan"),IF(AND(C3="Recreatiewoning/appartement toeristische verhuur op park",C4="Nee, er is sprake van herstructurering van andersoortige recreatieve eenheden/bestemming"),HYPERLINK("#'H-Recreatiewoning park'!A3","Klik om naar het juiste kader te gaan"),IF(AND(C3="Recreatiewoning/appartement toeristische verhuur op park",OR(C4="Ja, uitbreiding in aantal eenheden",C4="Ja, uitbreiding in omvang van het bestemde terrein",C4="Ja, uitbreiding van de omvang van de eenheden/andere gebouwen")),HYPERLINK("#'U-Recreatiewoning park'!A3","Klik om naar het juiste kader te gaan"),IF(AND(C3="Tweede woning/appartement op park (geen toeristische verhuur)",C4="Nee, er is sprake van een nieuwvesting op een niet-recreatieve bestemming"),HYPERLINK("#'N - Tweede woning park'!A3","Klik om naar het juiste kader te gaan"),IF(AND(C3="Tweede woning/appartement op park (geen toeristische verhuur)",C4="Nee, er is sprake van herstructurering van andersoortige recreatieve eenheden/bestemming"),HYPERLINK("#'H - Tweede woning park'!A3","Klik om naar het juiste kader te gaan"),IF(AND(C3="Tweede woning/appartement op park (geen toeristische verhuur)",OR(C4="Ja, uitbreiding in aantal eenheden",C4="Ja, uitbreiding in omvang van het bestemde terrein",C4="Ja, uitbreiding van de omvang van de eenheden/andere gebouwen")),HYPERLINK("#'U - Tweede woning park'!A3","Klik om naar het juiste kader te gaan"),IF(AND(C3="Jaarplaats",C4="Nee, er is sprake van een nieuwvesting op een niet-recreatieve bestemming"),HYPERLINK("#'N - Jaarplaats'!A3","Klik om naar het juiste kader te gaan"),IF(AND(C3="Jaarplaats",C4="Nee, er is sprake van herstructurering van andersoortige recreatieve eenheden/bestemming"),HYPERLINK("#'H - Jaarplaats'!A3","Klik om naar het juiste kader te gaan"),IF(AND(C3="Jaarplaats",OR(C4="Ja, uitbreiding in aantal eenheden",C4="Ja, uitbreiding in omvang van het bestemde terrein",C4="Ja, uitbreiding van de omvang van de eenheden/andere gebouwen")),HYPERLINK("#'U - Jaarplaats'!A3","Klik om naar het juiste kader te gaan"),IF(AND(C3="Toeristische kampeerplaats",C4="Nee, er is sprake van een nieuwvesting op een niet-recreatieve bestemming"),HYPERLINK("#'N - Toeristische kampeerplaats'!A3","Klik om naar het juiste kader te gaan"),IF(AND(C3="Toeristische kampeerplaats",C4="Nee, er is sprake van herstructurering van andersoortige recreatieve eenheden/bestemming"),HYPERLINK("#'H - Toeristische kampeerplaats'!A3","Klik om naar het juiste kader te gaan"),IF(AND(C3="Toeristische kampeerplaats",OR(C4="Ja, uitbreiding in aantal eenheden",C4="Ja, uitbreiding in omvang van het bestemde terrein",C4="Ja, uitbreiding van de omvang van de eenheden/andere gebouwen")),HYPERLINK("#'U - Toeristische kampeerplaats'!A3","Klik om naar het juiste kader te gaan"),IF(AND(C3="Verhuuraccommodatie",C4="Nee, er is sprake van een nieuwvesting op een niet-recreatieve bestemming"),HYPERLINK("#'N - Verhuuraccommodatie'!A3","Klik om naar het juiste kader te gaan"),IF(AND(C3="Verhuuraccommodatie",C4="Nee, er is sprake van herstructurering van andersoortige recreatieve eenheden/bestemming"),HYPERLINK("#'H - Verhuuraccommodatie'!A3","Klik om naar het juiste kader te gaan"),IF(AND(C3="Verhuuraccommodatie",OR(C4="Ja, uitbreiding in aantal eenheden",C4="Ja, uitbreiding in omvang van het bestemde terrein",C4="Ja, uitbreiding van de omvang van de eenheden/andere gebouwen")),HYPERLINK("#'U - Verhuuraccommodatie'!A3","Klik om naar het juiste kader te gaan"),IF(AND(C3="Bed in groepsaccommodatie",C4="Nee, er is sprake van een nieuwvesting op een niet-recreatieve bestemming"),HYPERLINK("#'N - Groepsaccommodatie'!A3","Klik om naar het juiste kader te gaan"),IF(AND(C3="Bed in groepsaccommodatie",C4="Nee, er is sprake van herstructurering van andersoortige recreatieve eenheden/bestemming"),HYPERLINK("#'H - Groepsaccommodatie'!A3","Klik om naar het juiste kader te gaan"),IF(AND(C3="Bed in groepsaccommodatie",OR(C4="Ja, uitbreiding in aantal eenheden",C4="Ja, uitbreiding in omvang van het bestemde terrein",C4="Ja, uitbreiding van de omvang van de eenheden/andere gebouwen")),HYPERLINK("#'U - Groepsaccommodatie'!A3","Klik om naar het juiste kader te gaan"),IF(AND(C3="Ligplaats in jachthaven",C4="Nee, er is sprake van een nieuwvesting op een niet-recreatieve bestemming"),HYPERLINK("#'N - Ligplaats'!A3","Klik om naar het juiste kader te gaan"),IF(AND(C3="Ligplaats in jachthaven",C4="Nee, er is sprake van herstructurering van andersoortige recreatieve eenheden/bestemming"),HYPERLINK("#'H - Ligplaats'!A3","Klik om naar het juiste kader te gaan"),IF(AND(C3="Ligplaats in jachthaven",OR(C4="Ja, uitbreiding in aantal eenheden",C4="Ja, uitbreiding in omvang van het bestemde terrein",C4="Ja, uitbreiding van de omvang van de eenheden/andere gebouwen")),HYPERLINK("#'U - Ligplaats'!A3","Klik om naar het juiste kader te gaan"),"Vul eerst bovenstaande vragen in om naar het juiste kader te gaan"))))))))))))))))))))))))</f>
        <v>Klik om naar het juiste kader te gaan</v>
      </c>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D53C985E-1751-4945-AEE6-4F3587D1E12C}">
          <x14:formula1>
            <xm:f>'Tabellen (verbergen)'!$E$3:$E$7</xm:f>
          </x14:formula1>
          <xm:sqref>C4</xm:sqref>
        </x14:dataValidation>
        <x14:dataValidation type="list" allowBlank="1" showInputMessage="1" showErrorMessage="1" xr:uid="{5C4A288B-E6E1-4016-9BD3-4AA7CB2042F7}">
          <x14:formula1>
            <xm:f>'Tabellen (verbergen)'!$B$3:$B$10</xm:f>
          </x14:formula1>
          <xm:sqref>C3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CF59-9A9A-4B80-8EBB-8035A9B4978F}">
  <dimension ref="B2:E12"/>
  <sheetViews>
    <sheetView topLeftCell="B1" workbookViewId="0">
      <selection activeCell="B11" sqref="B11"/>
    </sheetView>
  </sheetViews>
  <sheetFormatPr defaultRowHeight="14.5" x14ac:dyDescent="0.35"/>
  <cols>
    <col min="2" max="2" width="56.26953125" bestFit="1" customWidth="1"/>
    <col min="5" max="5" width="78.54296875" bestFit="1" customWidth="1"/>
  </cols>
  <sheetData>
    <row r="2" spans="2:5" x14ac:dyDescent="0.35">
      <c r="B2" t="s">
        <v>43</v>
      </c>
      <c r="E2" t="s">
        <v>44</v>
      </c>
    </row>
    <row r="3" spans="2:5" x14ac:dyDescent="0.35">
      <c r="B3" t="s">
        <v>14</v>
      </c>
      <c r="E3" t="s">
        <v>42</v>
      </c>
    </row>
    <row r="4" spans="2:5" x14ac:dyDescent="0.35">
      <c r="B4" t="s">
        <v>18</v>
      </c>
      <c r="E4" t="s">
        <v>45</v>
      </c>
    </row>
    <row r="5" spans="2:5" x14ac:dyDescent="0.35">
      <c r="B5" t="s">
        <v>22</v>
      </c>
      <c r="E5" t="s">
        <v>46</v>
      </c>
    </row>
    <row r="6" spans="2:5" x14ac:dyDescent="0.35">
      <c r="B6" t="s">
        <v>26</v>
      </c>
      <c r="E6" t="s">
        <v>47</v>
      </c>
    </row>
    <row r="7" spans="2:5" x14ac:dyDescent="0.35">
      <c r="B7" t="s">
        <v>28</v>
      </c>
      <c r="E7" t="s">
        <v>48</v>
      </c>
    </row>
    <row r="8" spans="2:5" x14ac:dyDescent="0.35">
      <c r="B8" t="s">
        <v>30</v>
      </c>
    </row>
    <row r="9" spans="2:5" x14ac:dyDescent="0.35">
      <c r="B9" t="s">
        <v>34</v>
      </c>
    </row>
    <row r="10" spans="2:5" x14ac:dyDescent="0.35">
      <c r="B10" t="s">
        <v>38</v>
      </c>
      <c r="E10" t="s">
        <v>49</v>
      </c>
    </row>
    <row r="11" spans="2:5" x14ac:dyDescent="0.35">
      <c r="E11" t="s">
        <v>50</v>
      </c>
    </row>
    <row r="12" spans="2:5" x14ac:dyDescent="0.35">
      <c r="E12" t="s">
        <v>51</v>
      </c>
    </row>
  </sheetData>
  <pageMargins left="0.7" right="0.7" top="0.75" bottom="0.75" header="0.3" footer="0.3"/>
  <tableParts count="3">
    <tablePart r:id="rId1"/>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427D5-CE5A-45D2-888E-7E5AF39BC6F3}">
  <dimension ref="A1:J49"/>
  <sheetViews>
    <sheetView zoomScale="85" zoomScaleNormal="85" workbookViewId="0">
      <selection activeCell="A5" sqref="A5"/>
    </sheetView>
  </sheetViews>
  <sheetFormatPr defaultRowHeight="14.5" x14ac:dyDescent="0.35"/>
  <cols>
    <col min="1" max="1" width="11" customWidth="1"/>
    <col min="2" max="2" width="90.7265625" customWidth="1"/>
    <col min="8" max="8" width="17.54296875" customWidth="1"/>
    <col min="10" max="10" width="56.08984375" customWidth="1"/>
  </cols>
  <sheetData>
    <row r="1" spans="1:10" ht="23.5" x14ac:dyDescent="0.55000000000000004">
      <c r="A1" s="26" t="s">
        <v>52</v>
      </c>
      <c r="B1" s="26"/>
      <c r="C1" s="26"/>
      <c r="D1" s="26"/>
      <c r="E1" s="26"/>
      <c r="F1" s="26"/>
      <c r="G1" s="26"/>
    </row>
    <row r="3" spans="1:10" x14ac:dyDescent="0.35">
      <c r="A3" s="1" t="s">
        <v>53</v>
      </c>
      <c r="B3" s="1" t="str">
        <f>IF(AND(I6="ja",I7="ja",I8="ja",I11="ja",I12="ja",I13="ja",I14="ja",I15="ja",I16="ja",I19="ja",I20="ja",I21="ja",I22="ja",I25="ja",I28="ja",I29="ja",I30="ja",I33="ja",I33="ja",I34="ja",I35="ja",I36="ja",I37="ja",I42="ja",I45="ja",I46="ja",I47="ja",I48="ja",I49="ja"),"Doorgang verlenen","Geen doorgang verlenen")</f>
        <v>Geen doorgang verlenen</v>
      </c>
    </row>
    <row r="4" spans="1:10" x14ac:dyDescent="0.35">
      <c r="A4" s="1"/>
      <c r="I4" s="1" t="s">
        <v>248</v>
      </c>
      <c r="J4" s="1" t="s">
        <v>249</v>
      </c>
    </row>
    <row r="5" spans="1:10" x14ac:dyDescent="0.35">
      <c r="A5" s="10" t="s">
        <v>54</v>
      </c>
      <c r="B5" s="10" t="s">
        <v>55</v>
      </c>
      <c r="C5" s="10"/>
      <c r="D5" s="10"/>
      <c r="E5" s="10"/>
    </row>
    <row r="6" spans="1:10" x14ac:dyDescent="0.35">
      <c r="A6" s="10"/>
      <c r="B6" t="s">
        <v>56</v>
      </c>
      <c r="C6" s="10"/>
      <c r="D6" s="10"/>
      <c r="E6" s="10"/>
      <c r="I6" s="8"/>
      <c r="J6" s="23"/>
    </row>
    <row r="7" spans="1:10" x14ac:dyDescent="0.35">
      <c r="A7" s="10"/>
      <c r="B7" t="s">
        <v>57</v>
      </c>
      <c r="C7" s="10"/>
      <c r="D7" s="10"/>
      <c r="E7" s="10"/>
      <c r="I7" s="8"/>
      <c r="J7" s="23"/>
    </row>
    <row r="8" spans="1:10" x14ac:dyDescent="0.35">
      <c r="A8" s="10"/>
      <c r="B8" t="s">
        <v>58</v>
      </c>
      <c r="C8" s="10"/>
      <c r="D8" s="10"/>
      <c r="E8" s="10"/>
      <c r="I8" s="8"/>
      <c r="J8" s="23"/>
    </row>
    <row r="9" spans="1:10" x14ac:dyDescent="0.35">
      <c r="A9" s="10"/>
      <c r="C9" s="10"/>
      <c r="D9" s="10"/>
      <c r="E9" s="10"/>
    </row>
    <row r="10" spans="1:10" x14ac:dyDescent="0.35">
      <c r="A10" s="10" t="s">
        <v>59</v>
      </c>
      <c r="B10" s="10" t="s">
        <v>60</v>
      </c>
      <c r="C10" s="10"/>
      <c r="D10" s="10"/>
      <c r="E10" s="10"/>
    </row>
    <row r="11" spans="1:10" x14ac:dyDescent="0.35">
      <c r="B11" s="13" t="s">
        <v>61</v>
      </c>
      <c r="I11" s="8"/>
      <c r="J11" s="23"/>
    </row>
    <row r="12" spans="1:10" x14ac:dyDescent="0.35">
      <c r="B12" s="13" t="s">
        <v>62</v>
      </c>
      <c r="I12" s="8"/>
      <c r="J12" s="23"/>
    </row>
    <row r="13" spans="1:10" x14ac:dyDescent="0.35">
      <c r="A13" s="10"/>
      <c r="B13" t="s">
        <v>63</v>
      </c>
      <c r="C13" s="10"/>
      <c r="D13" s="10"/>
      <c r="E13" s="10"/>
      <c r="I13" s="8"/>
      <c r="J13" s="23"/>
    </row>
    <row r="14" spans="1:10" x14ac:dyDescent="0.35">
      <c r="A14" s="10"/>
      <c r="B14" t="s">
        <v>64</v>
      </c>
      <c r="C14" s="10"/>
      <c r="D14" s="10"/>
      <c r="E14" s="10"/>
      <c r="I14" s="8"/>
      <c r="J14" s="23"/>
    </row>
    <row r="15" spans="1:10" x14ac:dyDescent="0.35">
      <c r="A15" s="10"/>
      <c r="B15" t="s">
        <v>65</v>
      </c>
      <c r="C15" s="10"/>
      <c r="D15" s="10"/>
      <c r="E15" s="10"/>
      <c r="I15" s="8"/>
      <c r="J15" s="23"/>
    </row>
    <row r="16" spans="1:10" x14ac:dyDescent="0.35">
      <c r="A16" s="10"/>
      <c r="B16" t="s">
        <v>66</v>
      </c>
      <c r="C16" s="10"/>
      <c r="D16" s="10"/>
      <c r="E16" s="10"/>
      <c r="I16" s="8"/>
      <c r="J16" s="23"/>
    </row>
    <row r="17" spans="1:10" x14ac:dyDescent="0.35">
      <c r="A17" s="10"/>
      <c r="C17" s="10"/>
      <c r="D17" s="10"/>
      <c r="E17" s="10"/>
    </row>
    <row r="18" spans="1:10" x14ac:dyDescent="0.35">
      <c r="A18" s="10" t="s">
        <v>67</v>
      </c>
      <c r="B18" s="10" t="s">
        <v>68</v>
      </c>
    </row>
    <row r="19" spans="1:10" x14ac:dyDescent="0.35">
      <c r="A19" s="10"/>
      <c r="B19" t="s">
        <v>69</v>
      </c>
      <c r="I19" s="8"/>
      <c r="J19" s="23"/>
    </row>
    <row r="20" spans="1:10" x14ac:dyDescent="0.35">
      <c r="A20" s="10"/>
      <c r="B20" t="s">
        <v>70</v>
      </c>
      <c r="I20" s="8"/>
      <c r="J20" s="23"/>
    </row>
    <row r="21" spans="1:10" x14ac:dyDescent="0.35">
      <c r="A21" s="10"/>
      <c r="B21" t="s">
        <v>71</v>
      </c>
      <c r="I21" s="8"/>
      <c r="J21" s="23"/>
    </row>
    <row r="22" spans="1:10" x14ac:dyDescent="0.35">
      <c r="A22" s="10"/>
      <c r="B22" t="s">
        <v>72</v>
      </c>
      <c r="I22" s="8"/>
      <c r="J22" s="23"/>
    </row>
    <row r="23" spans="1:10" x14ac:dyDescent="0.35">
      <c r="A23" s="10"/>
    </row>
    <row r="24" spans="1:10" x14ac:dyDescent="0.35">
      <c r="A24" s="10" t="s">
        <v>73</v>
      </c>
      <c r="B24" s="10" t="s">
        <v>74</v>
      </c>
    </row>
    <row r="25" spans="1:10" x14ac:dyDescent="0.35">
      <c r="A25" s="10"/>
      <c r="B25" s="22" t="s">
        <v>75</v>
      </c>
      <c r="I25" s="8"/>
      <c r="J25" s="23"/>
    </row>
    <row r="26" spans="1:10" x14ac:dyDescent="0.35">
      <c r="A26" s="10"/>
    </row>
    <row r="27" spans="1:10" x14ac:dyDescent="0.35">
      <c r="A27" s="10" t="s">
        <v>76</v>
      </c>
      <c r="B27" s="19" t="s">
        <v>77</v>
      </c>
    </row>
    <row r="28" spans="1:10" x14ac:dyDescent="0.35">
      <c r="A28" s="10"/>
      <c r="B28" s="13" t="s">
        <v>78</v>
      </c>
      <c r="I28" s="8"/>
      <c r="J28" s="23"/>
    </row>
    <row r="29" spans="1:10" ht="58" x14ac:dyDescent="0.35">
      <c r="A29" s="10"/>
      <c r="B29" s="6" t="s">
        <v>79</v>
      </c>
      <c r="I29" s="8"/>
      <c r="J29" s="23"/>
    </row>
    <row r="30" spans="1:10" x14ac:dyDescent="0.35">
      <c r="A30" s="10"/>
      <c r="B30" t="s">
        <v>80</v>
      </c>
      <c r="I30" s="8"/>
      <c r="J30" s="23"/>
    </row>
    <row r="31" spans="1:10" x14ac:dyDescent="0.35">
      <c r="A31" s="10"/>
    </row>
    <row r="32" spans="1:10" x14ac:dyDescent="0.35">
      <c r="A32" s="10" t="s">
        <v>81</v>
      </c>
      <c r="B32" s="10" t="s">
        <v>82</v>
      </c>
    </row>
    <row r="33" spans="1:10" x14ac:dyDescent="0.35">
      <c r="A33" s="10"/>
      <c r="B33" t="s">
        <v>83</v>
      </c>
      <c r="I33" s="8"/>
      <c r="J33" s="23"/>
    </row>
    <row r="34" spans="1:10" x14ac:dyDescent="0.35">
      <c r="A34" s="10"/>
      <c r="B34" t="s">
        <v>84</v>
      </c>
      <c r="I34" s="8"/>
      <c r="J34" s="23"/>
    </row>
    <row r="35" spans="1:10" x14ac:dyDescent="0.35">
      <c r="A35" s="10"/>
      <c r="B35" t="s">
        <v>85</v>
      </c>
      <c r="I35" s="8"/>
      <c r="J35" s="23"/>
    </row>
    <row r="36" spans="1:10" x14ac:dyDescent="0.35">
      <c r="A36" s="10"/>
      <c r="B36" t="s">
        <v>86</v>
      </c>
      <c r="I36" s="8"/>
      <c r="J36" s="23"/>
    </row>
    <row r="37" spans="1:10" ht="43.5" x14ac:dyDescent="0.35">
      <c r="A37" s="10"/>
      <c r="B37" s="2" t="s">
        <v>87</v>
      </c>
      <c r="I37" s="8"/>
      <c r="J37" s="23"/>
    </row>
    <row r="38" spans="1:10" x14ac:dyDescent="0.35">
      <c r="A38" s="10"/>
      <c r="B38" s="11" t="s">
        <v>88</v>
      </c>
    </row>
    <row r="39" spans="1:10" x14ac:dyDescent="0.35">
      <c r="A39" s="10"/>
      <c r="B39" s="11" t="s">
        <v>89</v>
      </c>
    </row>
    <row r="40" spans="1:10" x14ac:dyDescent="0.35">
      <c r="B40" s="12" t="s">
        <v>90</v>
      </c>
    </row>
    <row r="41" spans="1:10" x14ac:dyDescent="0.35">
      <c r="B41" s="12" t="s">
        <v>91</v>
      </c>
    </row>
    <row r="42" spans="1:10" ht="62.15" customHeight="1" x14ac:dyDescent="0.35">
      <c r="B42" s="6" t="s">
        <v>92</v>
      </c>
      <c r="I42" s="8"/>
      <c r="J42" s="23"/>
    </row>
    <row r="44" spans="1:10" x14ac:dyDescent="0.35">
      <c r="A44" s="10" t="s">
        <v>93</v>
      </c>
      <c r="B44" s="10" t="s">
        <v>94</v>
      </c>
    </row>
    <row r="45" spans="1:10" x14ac:dyDescent="0.35">
      <c r="B45" t="s">
        <v>95</v>
      </c>
      <c r="I45" s="8"/>
      <c r="J45" s="23"/>
    </row>
    <row r="46" spans="1:10" x14ac:dyDescent="0.35">
      <c r="B46" t="s">
        <v>96</v>
      </c>
      <c r="I46" s="8"/>
      <c r="J46" s="23"/>
    </row>
    <row r="47" spans="1:10" x14ac:dyDescent="0.35">
      <c r="B47" t="s">
        <v>97</v>
      </c>
      <c r="I47" s="8"/>
      <c r="J47" s="23"/>
    </row>
    <row r="48" spans="1:10" x14ac:dyDescent="0.35">
      <c r="B48" t="s">
        <v>98</v>
      </c>
      <c r="I48" s="8"/>
      <c r="J48" s="23"/>
    </row>
    <row r="49" spans="2:10" x14ac:dyDescent="0.35">
      <c r="B49" t="s">
        <v>99</v>
      </c>
      <c r="I49" s="8"/>
      <c r="J49" s="23"/>
    </row>
  </sheetData>
  <mergeCells count="1">
    <mergeCell ref="A1:G1"/>
  </mergeCells>
  <hyperlinks>
    <hyperlink ref="B25" r:id="rId1" xr:uid="{100B7DF5-3F5F-4EF4-BD0D-E58BC364BB83}"/>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1A0F9BC4-88C7-4A45-A402-E1E89AE32B2A}">
          <x14:formula1>
            <xm:f>'Tabellen (verbergen)'!$E$11:$E$12</xm:f>
          </x14:formula1>
          <xm:sqref>I25 I33:I37 I45:I49 I6:I8 I19:I22 I28:I30 I42 I11:I16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8942D-CA55-4D4F-93A2-F6D013EFE2B9}">
  <dimension ref="A1:J48"/>
  <sheetViews>
    <sheetView zoomScale="90" zoomScaleNormal="90" workbookViewId="0">
      <selection activeCell="A5" sqref="A5"/>
    </sheetView>
  </sheetViews>
  <sheetFormatPr defaultRowHeight="14.5" x14ac:dyDescent="0.35"/>
  <cols>
    <col min="1" max="1" width="10.453125" customWidth="1"/>
    <col min="2" max="2" width="85.7265625" customWidth="1"/>
    <col min="8" max="8" width="13.453125" customWidth="1"/>
    <col min="10" max="10" width="54.36328125" customWidth="1"/>
  </cols>
  <sheetData>
    <row r="1" spans="1:10" ht="23.5" x14ac:dyDescent="0.55000000000000004">
      <c r="A1" s="9" t="s">
        <v>100</v>
      </c>
      <c r="B1" s="9"/>
      <c r="C1" s="9"/>
      <c r="D1" s="9"/>
      <c r="E1" s="9"/>
      <c r="F1" s="9"/>
      <c r="G1" s="9"/>
    </row>
    <row r="3" spans="1:10" x14ac:dyDescent="0.35">
      <c r="A3" s="1" t="s">
        <v>53</v>
      </c>
      <c r="B3" s="1" t="str">
        <f>IF(AND(I6="ja",I7="ja",I8="ja",I11="ja",I12="ja",I13="ja",I14="ja",I15="ja",I16="ja",I19="ja",I20="ja",I21="ja",I22="ja",I25="ja",I28="ja",I29="ja",I32="ja",I33="ja",I34="ja",I35="ja",I36="ja",I41="ja",I44="ja",I45="ja",I46="ja",I47="ja",I48="ja"),"Doorgang verlenen","Geen doorgang verlenen")</f>
        <v>Geen doorgang verlenen</v>
      </c>
    </row>
    <row r="4" spans="1:10" x14ac:dyDescent="0.35">
      <c r="A4" s="1"/>
      <c r="I4" s="1" t="s">
        <v>250</v>
      </c>
      <c r="J4" s="1" t="s">
        <v>249</v>
      </c>
    </row>
    <row r="5" spans="1:10" x14ac:dyDescent="0.35">
      <c r="A5" s="10" t="s">
        <v>54</v>
      </c>
      <c r="B5" s="10" t="s">
        <v>55</v>
      </c>
      <c r="C5" s="10"/>
      <c r="D5" s="10"/>
      <c r="E5" s="10"/>
    </row>
    <row r="6" spans="1:10" x14ac:dyDescent="0.35">
      <c r="A6" s="10"/>
      <c r="B6" t="s">
        <v>56</v>
      </c>
      <c r="C6" s="10"/>
      <c r="D6" s="10"/>
      <c r="E6" s="10"/>
      <c r="I6" s="8"/>
      <c r="J6" s="23"/>
    </row>
    <row r="7" spans="1:10" x14ac:dyDescent="0.35">
      <c r="A7" s="10"/>
      <c r="B7" t="s">
        <v>101</v>
      </c>
      <c r="C7" s="10"/>
      <c r="D7" s="10"/>
      <c r="E7" s="10"/>
      <c r="I7" s="8"/>
      <c r="J7" s="23"/>
    </row>
    <row r="8" spans="1:10" x14ac:dyDescent="0.35">
      <c r="A8" s="10"/>
      <c r="B8" t="s">
        <v>58</v>
      </c>
      <c r="C8" s="10"/>
      <c r="D8" s="10"/>
      <c r="E8" s="10"/>
      <c r="I8" s="8"/>
      <c r="J8" s="23"/>
    </row>
    <row r="9" spans="1:10" x14ac:dyDescent="0.35">
      <c r="A9" s="10"/>
      <c r="C9" s="10"/>
      <c r="D9" s="10"/>
      <c r="E9" s="10"/>
    </row>
    <row r="10" spans="1:10" x14ac:dyDescent="0.35">
      <c r="A10" s="10" t="s">
        <v>59</v>
      </c>
      <c r="B10" s="10" t="s">
        <v>60</v>
      </c>
      <c r="C10" s="10"/>
      <c r="D10" s="10"/>
      <c r="E10" s="10"/>
    </row>
    <row r="11" spans="1:10" x14ac:dyDescent="0.35">
      <c r="B11" t="s">
        <v>61</v>
      </c>
      <c r="I11" s="8"/>
      <c r="J11" s="23"/>
    </row>
    <row r="12" spans="1:10" x14ac:dyDescent="0.35">
      <c r="B12" t="s">
        <v>62</v>
      </c>
      <c r="I12" s="8"/>
      <c r="J12" s="23"/>
    </row>
    <row r="13" spans="1:10" x14ac:dyDescent="0.35">
      <c r="A13" s="10"/>
      <c r="B13" t="s">
        <v>63</v>
      </c>
      <c r="C13" s="10"/>
      <c r="D13" s="10"/>
      <c r="E13" s="10"/>
      <c r="I13" s="8"/>
      <c r="J13" s="23"/>
    </row>
    <row r="14" spans="1:10" x14ac:dyDescent="0.35">
      <c r="A14" s="10"/>
      <c r="B14" t="s">
        <v>64</v>
      </c>
      <c r="C14" s="10"/>
      <c r="D14" s="10"/>
      <c r="E14" s="10"/>
      <c r="I14" s="8"/>
      <c r="J14" s="23"/>
    </row>
    <row r="15" spans="1:10" x14ac:dyDescent="0.35">
      <c r="A15" s="10"/>
      <c r="B15" t="s">
        <v>65</v>
      </c>
      <c r="C15" s="10"/>
      <c r="D15" s="10"/>
      <c r="E15" s="10"/>
      <c r="I15" s="8"/>
      <c r="J15" s="23"/>
    </row>
    <row r="16" spans="1:10" x14ac:dyDescent="0.35">
      <c r="A16" s="10"/>
      <c r="B16" t="s">
        <v>66</v>
      </c>
      <c r="C16" s="10"/>
      <c r="D16" s="10"/>
      <c r="I16" s="8"/>
      <c r="J16" s="23"/>
    </row>
    <row r="17" spans="1:10" x14ac:dyDescent="0.35">
      <c r="A17" s="10"/>
      <c r="C17" s="10"/>
      <c r="D17" s="10"/>
    </row>
    <row r="18" spans="1:10" x14ac:dyDescent="0.35">
      <c r="A18" s="10" t="s">
        <v>67</v>
      </c>
      <c r="B18" s="10" t="s">
        <v>68</v>
      </c>
    </row>
    <row r="19" spans="1:10" x14ac:dyDescent="0.35">
      <c r="A19" s="10"/>
      <c r="B19" t="s">
        <v>69</v>
      </c>
      <c r="I19" s="8"/>
      <c r="J19" s="23"/>
    </row>
    <row r="20" spans="1:10" x14ac:dyDescent="0.35">
      <c r="A20" s="10"/>
      <c r="B20" t="s">
        <v>102</v>
      </c>
      <c r="I20" s="8"/>
      <c r="J20" s="23"/>
    </row>
    <row r="21" spans="1:10" x14ac:dyDescent="0.35">
      <c r="A21" s="10"/>
      <c r="B21" t="s">
        <v>71</v>
      </c>
      <c r="I21" s="8"/>
      <c r="J21" s="23"/>
    </row>
    <row r="22" spans="1:10" x14ac:dyDescent="0.35">
      <c r="A22" s="10"/>
      <c r="B22" t="s">
        <v>72</v>
      </c>
      <c r="I22" s="8"/>
      <c r="J22" s="23"/>
    </row>
    <row r="23" spans="1:10" x14ac:dyDescent="0.35">
      <c r="A23" s="10"/>
    </row>
    <row r="24" spans="1:10" x14ac:dyDescent="0.35">
      <c r="A24" s="10" t="s">
        <v>73</v>
      </c>
      <c r="B24" s="10" t="s">
        <v>74</v>
      </c>
    </row>
    <row r="25" spans="1:10" x14ac:dyDescent="0.35">
      <c r="A25" s="10"/>
      <c r="B25" s="22" t="s">
        <v>75</v>
      </c>
      <c r="I25" s="8"/>
      <c r="J25" s="23"/>
    </row>
    <row r="26" spans="1:10" x14ac:dyDescent="0.35">
      <c r="A26" s="10"/>
    </row>
    <row r="27" spans="1:10" x14ac:dyDescent="0.35">
      <c r="A27" s="10" t="s">
        <v>76</v>
      </c>
      <c r="B27" s="19" t="s">
        <v>77</v>
      </c>
    </row>
    <row r="28" spans="1:10" x14ac:dyDescent="0.35">
      <c r="A28" s="10"/>
      <c r="B28" s="13" t="s">
        <v>78</v>
      </c>
      <c r="I28" s="8"/>
      <c r="J28" s="23"/>
    </row>
    <row r="29" spans="1:10" ht="58" x14ac:dyDescent="0.35">
      <c r="A29" s="10"/>
      <c r="B29" s="6" t="s">
        <v>79</v>
      </c>
      <c r="I29" s="8"/>
      <c r="J29" s="23"/>
    </row>
    <row r="30" spans="1:10" x14ac:dyDescent="0.35">
      <c r="A30" s="10"/>
      <c r="J30" s="2"/>
    </row>
    <row r="31" spans="1:10" x14ac:dyDescent="0.35">
      <c r="A31" s="10" t="s">
        <v>81</v>
      </c>
      <c r="B31" s="10" t="s">
        <v>82</v>
      </c>
    </row>
    <row r="32" spans="1:10" x14ac:dyDescent="0.35">
      <c r="A32" s="10"/>
      <c r="B32" t="s">
        <v>83</v>
      </c>
      <c r="I32" s="8"/>
      <c r="J32" s="23"/>
    </row>
    <row r="33" spans="1:10" x14ac:dyDescent="0.35">
      <c r="A33" s="10"/>
      <c r="B33" t="s">
        <v>84</v>
      </c>
      <c r="I33" s="8"/>
      <c r="J33" s="23"/>
    </row>
    <row r="34" spans="1:10" x14ac:dyDescent="0.35">
      <c r="A34" s="10"/>
      <c r="B34" t="s">
        <v>85</v>
      </c>
      <c r="I34" s="8"/>
      <c r="J34" s="23"/>
    </row>
    <row r="35" spans="1:10" x14ac:dyDescent="0.35">
      <c r="A35" s="10"/>
      <c r="B35" t="s">
        <v>86</v>
      </c>
      <c r="I35" s="8"/>
      <c r="J35" s="23"/>
    </row>
    <row r="36" spans="1:10" ht="43.5" x14ac:dyDescent="0.35">
      <c r="A36" s="10"/>
      <c r="B36" s="2" t="s">
        <v>87</v>
      </c>
      <c r="I36" s="8"/>
      <c r="J36" s="23"/>
    </row>
    <row r="37" spans="1:10" x14ac:dyDescent="0.35">
      <c r="A37" s="10"/>
      <c r="B37" s="11" t="s">
        <v>88</v>
      </c>
    </row>
    <row r="38" spans="1:10" x14ac:dyDescent="0.35">
      <c r="A38" s="10"/>
      <c r="B38" s="11" t="s">
        <v>89</v>
      </c>
      <c r="J38" s="2"/>
    </row>
    <row r="39" spans="1:10" x14ac:dyDescent="0.35">
      <c r="B39" s="12" t="s">
        <v>90</v>
      </c>
    </row>
    <row r="40" spans="1:10" x14ac:dyDescent="0.35">
      <c r="B40" s="12" t="s">
        <v>91</v>
      </c>
    </row>
    <row r="41" spans="1:10" ht="61" customHeight="1" x14ac:dyDescent="0.35">
      <c r="B41" s="6" t="s">
        <v>92</v>
      </c>
      <c r="I41" s="8"/>
      <c r="J41" s="23"/>
    </row>
    <row r="43" spans="1:10" x14ac:dyDescent="0.35">
      <c r="A43" s="10" t="s">
        <v>93</v>
      </c>
      <c r="B43" s="10" t="s">
        <v>94</v>
      </c>
    </row>
    <row r="44" spans="1:10" x14ac:dyDescent="0.35">
      <c r="B44" t="s">
        <v>95</v>
      </c>
      <c r="I44" s="8"/>
      <c r="J44" s="23"/>
    </row>
    <row r="45" spans="1:10" x14ac:dyDescent="0.35">
      <c r="B45" t="s">
        <v>96</v>
      </c>
      <c r="I45" s="8"/>
      <c r="J45" s="23"/>
    </row>
    <row r="46" spans="1:10" x14ac:dyDescent="0.35">
      <c r="B46" t="s">
        <v>97</v>
      </c>
      <c r="I46" s="8"/>
      <c r="J46" s="23"/>
    </row>
    <row r="47" spans="1:10" x14ac:dyDescent="0.35">
      <c r="B47" t="s">
        <v>98</v>
      </c>
      <c r="I47" s="8"/>
      <c r="J47" s="23"/>
    </row>
    <row r="48" spans="1:10" x14ac:dyDescent="0.35">
      <c r="B48" t="s">
        <v>99</v>
      </c>
      <c r="I48" s="8"/>
      <c r="J48" s="23"/>
    </row>
  </sheetData>
  <hyperlinks>
    <hyperlink ref="B25" r:id="rId1" xr:uid="{8EE54F92-369C-46AF-8881-05021485B9F3}"/>
  </hyperlinks>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CE03794-783E-43D2-89FE-2C638A720C10}">
          <x14:formula1>
            <xm:f>'Tabellen (verbergen)'!$E$11:$E$12</xm:f>
          </x14:formula1>
          <xm:sqref>I25 I32:I36 I44:I48 I6:I8 I28:I29 I19:I22 I41 I11:I16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C432B-E65F-4A74-99F4-E61F5966CCAB}">
  <dimension ref="A1:K46"/>
  <sheetViews>
    <sheetView zoomScale="90" zoomScaleNormal="90" workbookViewId="0">
      <selection activeCell="A5" sqref="A5"/>
    </sheetView>
  </sheetViews>
  <sheetFormatPr defaultRowHeight="14.5" x14ac:dyDescent="0.35"/>
  <cols>
    <col min="1" max="1" width="10.453125" customWidth="1"/>
    <col min="2" max="2" width="90.1796875" customWidth="1"/>
    <col min="9" max="9" width="16.1796875" customWidth="1"/>
    <col min="11" max="11" width="51" customWidth="1"/>
  </cols>
  <sheetData>
    <row r="1" spans="1:11" ht="23.5" x14ac:dyDescent="0.55000000000000004">
      <c r="A1" s="9" t="s">
        <v>103</v>
      </c>
    </row>
    <row r="2" spans="1:11" x14ac:dyDescent="0.35">
      <c r="B2" t="s">
        <v>104</v>
      </c>
    </row>
    <row r="3" spans="1:11" x14ac:dyDescent="0.35">
      <c r="A3" s="1" t="s">
        <v>53</v>
      </c>
      <c r="B3" s="1" t="str">
        <f>IF(AND(J6="ja",J7="ja",J8="ja",J11="ja",J12="ja",J13="ja",J14="ja",J15="ja",J18="ja",J19="ja",J20="ja",J21="ja",J24="ja",J27="ja",J30="ja",J31="ja",J32="ja",J33="ja",J34="ja",J39="ja",J42="ja",J43="ja",J44="ja",J45="ja"),"Doorgang verlenen","Geen doorgang verlenen")</f>
        <v>Geen doorgang verlenen</v>
      </c>
    </row>
    <row r="4" spans="1:11" x14ac:dyDescent="0.35">
      <c r="A4" s="1"/>
      <c r="J4" s="1" t="s">
        <v>250</v>
      </c>
      <c r="K4" s="1" t="s">
        <v>251</v>
      </c>
    </row>
    <row r="5" spans="1:11" x14ac:dyDescent="0.35">
      <c r="A5" s="10" t="s">
        <v>54</v>
      </c>
      <c r="B5" s="10" t="s">
        <v>55</v>
      </c>
      <c r="C5" s="10"/>
      <c r="D5" s="10"/>
      <c r="E5" s="10"/>
    </row>
    <row r="6" spans="1:11" x14ac:dyDescent="0.35">
      <c r="A6" s="10"/>
      <c r="B6" t="s">
        <v>105</v>
      </c>
      <c r="C6" s="10"/>
      <c r="D6" s="10"/>
      <c r="E6" s="10"/>
      <c r="J6" s="8"/>
      <c r="K6" s="23"/>
    </row>
    <row r="7" spans="1:11" x14ac:dyDescent="0.35">
      <c r="A7" s="10"/>
      <c r="B7" t="s">
        <v>106</v>
      </c>
      <c r="C7" s="10"/>
      <c r="D7" s="10"/>
      <c r="E7" s="10"/>
      <c r="J7" s="8"/>
      <c r="K7" s="23"/>
    </row>
    <row r="8" spans="1:11" x14ac:dyDescent="0.35">
      <c r="A8" s="10"/>
      <c r="B8" t="s">
        <v>58</v>
      </c>
      <c r="C8" s="10"/>
      <c r="D8" s="10"/>
      <c r="E8" s="10"/>
      <c r="J8" s="8"/>
      <c r="K8" s="23"/>
    </row>
    <row r="9" spans="1:11" x14ac:dyDescent="0.35">
      <c r="A9" s="10"/>
      <c r="C9" s="10"/>
      <c r="D9" s="10"/>
      <c r="E9" s="10"/>
    </row>
    <row r="10" spans="1:11" x14ac:dyDescent="0.35">
      <c r="A10" s="10" t="s">
        <v>59</v>
      </c>
      <c r="B10" s="10" t="s">
        <v>60</v>
      </c>
      <c r="C10" s="10"/>
      <c r="D10" s="10"/>
      <c r="E10" s="10"/>
    </row>
    <row r="11" spans="1:11" x14ac:dyDescent="0.35">
      <c r="B11" t="s">
        <v>61</v>
      </c>
      <c r="J11" s="8"/>
      <c r="K11" s="23"/>
    </row>
    <row r="12" spans="1:11" x14ac:dyDescent="0.35">
      <c r="B12" t="s">
        <v>62</v>
      </c>
      <c r="J12" s="8"/>
      <c r="K12" s="23"/>
    </row>
    <row r="13" spans="1:11" x14ac:dyDescent="0.35">
      <c r="A13" s="10"/>
      <c r="B13" t="s">
        <v>107</v>
      </c>
      <c r="C13" s="10"/>
      <c r="D13" s="10"/>
      <c r="E13" s="10"/>
      <c r="J13" s="8"/>
      <c r="K13" s="23"/>
    </row>
    <row r="14" spans="1:11" x14ac:dyDescent="0.35">
      <c r="A14" s="10"/>
      <c r="B14" t="s">
        <v>64</v>
      </c>
      <c r="C14" s="10"/>
      <c r="D14" s="10"/>
      <c r="E14" s="10"/>
      <c r="J14" s="8"/>
      <c r="K14" s="23"/>
    </row>
    <row r="15" spans="1:11" x14ac:dyDescent="0.35">
      <c r="A15" s="10"/>
      <c r="B15" t="s">
        <v>65</v>
      </c>
      <c r="C15" s="10"/>
      <c r="D15" s="10"/>
      <c r="E15" s="10"/>
      <c r="J15" s="8"/>
      <c r="K15" s="23"/>
    </row>
    <row r="16" spans="1:11" x14ac:dyDescent="0.35">
      <c r="A16" s="10"/>
      <c r="C16" s="10"/>
      <c r="D16" s="10"/>
      <c r="E16" s="10"/>
      <c r="K16" s="2"/>
    </row>
    <row r="17" spans="1:11" x14ac:dyDescent="0.35">
      <c r="A17" s="10" t="s">
        <v>67</v>
      </c>
      <c r="B17" s="10" t="s">
        <v>68</v>
      </c>
    </row>
    <row r="18" spans="1:11" x14ac:dyDescent="0.35">
      <c r="A18" s="10"/>
      <c r="B18" t="s">
        <v>69</v>
      </c>
      <c r="J18" s="8"/>
      <c r="K18" s="23"/>
    </row>
    <row r="19" spans="1:11" x14ac:dyDescent="0.35">
      <c r="A19" s="10"/>
      <c r="B19" t="s">
        <v>108</v>
      </c>
      <c r="J19" s="8"/>
      <c r="K19" s="23"/>
    </row>
    <row r="20" spans="1:11" x14ac:dyDescent="0.35">
      <c r="A20" s="10"/>
      <c r="B20" t="s">
        <v>109</v>
      </c>
      <c r="J20" s="8"/>
      <c r="K20" s="23"/>
    </row>
    <row r="21" spans="1:11" x14ac:dyDescent="0.35">
      <c r="A21" s="10"/>
      <c r="B21" t="s">
        <v>72</v>
      </c>
      <c r="J21" s="8"/>
      <c r="K21" s="23"/>
    </row>
    <row r="22" spans="1:11" x14ac:dyDescent="0.35">
      <c r="A22" s="10"/>
    </row>
    <row r="23" spans="1:11" x14ac:dyDescent="0.35">
      <c r="A23" s="10" t="s">
        <v>73</v>
      </c>
      <c r="B23" s="10" t="s">
        <v>74</v>
      </c>
    </row>
    <row r="24" spans="1:11" x14ac:dyDescent="0.35">
      <c r="A24" s="10"/>
      <c r="B24" s="22" t="s">
        <v>75</v>
      </c>
      <c r="J24" s="8"/>
      <c r="K24" s="23"/>
    </row>
    <row r="25" spans="1:11" x14ac:dyDescent="0.35">
      <c r="A25" s="10"/>
    </row>
    <row r="26" spans="1:11" x14ac:dyDescent="0.35">
      <c r="A26" s="10" t="s">
        <v>76</v>
      </c>
      <c r="B26" s="19" t="s">
        <v>77</v>
      </c>
    </row>
    <row r="27" spans="1:11" ht="58" x14ac:dyDescent="0.35">
      <c r="A27" s="10"/>
      <c r="B27" s="6" t="s">
        <v>110</v>
      </c>
      <c r="J27" s="8"/>
      <c r="K27" s="23"/>
    </row>
    <row r="28" spans="1:11" x14ac:dyDescent="0.35">
      <c r="A28" s="10"/>
    </row>
    <row r="29" spans="1:11" x14ac:dyDescent="0.35">
      <c r="A29" s="10" t="s">
        <v>81</v>
      </c>
      <c r="B29" s="10" t="s">
        <v>82</v>
      </c>
      <c r="K29" s="2"/>
    </row>
    <row r="30" spans="1:11" x14ac:dyDescent="0.35">
      <c r="A30" s="10"/>
      <c r="B30" t="s">
        <v>83</v>
      </c>
      <c r="J30" s="8"/>
      <c r="K30" s="23"/>
    </row>
    <row r="31" spans="1:11" x14ac:dyDescent="0.35">
      <c r="A31" s="10"/>
      <c r="B31" t="s">
        <v>84</v>
      </c>
      <c r="J31" s="8"/>
      <c r="K31" s="23"/>
    </row>
    <row r="32" spans="1:11" x14ac:dyDescent="0.35">
      <c r="A32" s="10"/>
      <c r="B32" t="s">
        <v>85</v>
      </c>
      <c r="J32" s="8"/>
      <c r="K32" s="23"/>
    </row>
    <row r="33" spans="1:11" x14ac:dyDescent="0.35">
      <c r="A33" s="10"/>
      <c r="B33" t="s">
        <v>86</v>
      </c>
      <c r="J33" s="8"/>
      <c r="K33" s="23"/>
    </row>
    <row r="34" spans="1:11" ht="43.5" x14ac:dyDescent="0.35">
      <c r="A34" s="10"/>
      <c r="B34" s="2" t="s">
        <v>87</v>
      </c>
      <c r="J34" s="8"/>
      <c r="K34" s="23"/>
    </row>
    <row r="35" spans="1:11" x14ac:dyDescent="0.35">
      <c r="A35" s="10"/>
      <c r="B35" s="11" t="s">
        <v>88</v>
      </c>
    </row>
    <row r="36" spans="1:11" x14ac:dyDescent="0.35">
      <c r="A36" s="10"/>
      <c r="B36" s="11" t="s">
        <v>89</v>
      </c>
    </row>
    <row r="37" spans="1:11" x14ac:dyDescent="0.35">
      <c r="B37" s="12" t="s">
        <v>90</v>
      </c>
    </row>
    <row r="38" spans="1:11" x14ac:dyDescent="0.35">
      <c r="B38" s="12" t="s">
        <v>91</v>
      </c>
      <c r="K38" s="2"/>
    </row>
    <row r="39" spans="1:11" ht="58.5" customHeight="1" x14ac:dyDescent="0.35">
      <c r="B39" s="6" t="s">
        <v>92</v>
      </c>
      <c r="J39" s="8"/>
      <c r="K39" s="23"/>
    </row>
    <row r="41" spans="1:11" x14ac:dyDescent="0.35">
      <c r="A41" s="10" t="s">
        <v>93</v>
      </c>
      <c r="B41" s="10" t="s">
        <v>94</v>
      </c>
    </row>
    <row r="42" spans="1:11" x14ac:dyDescent="0.35">
      <c r="B42" t="s">
        <v>95</v>
      </c>
      <c r="J42" s="8"/>
      <c r="K42" s="23"/>
    </row>
    <row r="43" spans="1:11" x14ac:dyDescent="0.35">
      <c r="B43" t="s">
        <v>96</v>
      </c>
      <c r="J43" s="8"/>
      <c r="K43" s="23"/>
    </row>
    <row r="44" spans="1:11" x14ac:dyDescent="0.35">
      <c r="B44" t="s">
        <v>97</v>
      </c>
      <c r="J44" s="8"/>
      <c r="K44" s="23"/>
    </row>
    <row r="45" spans="1:11" x14ac:dyDescent="0.35">
      <c r="B45" t="s">
        <v>98</v>
      </c>
      <c r="J45" s="8"/>
      <c r="K45" s="23"/>
    </row>
    <row r="46" spans="1:11" x14ac:dyDescent="0.35">
      <c r="K46" s="2"/>
    </row>
  </sheetData>
  <hyperlinks>
    <hyperlink ref="B24" r:id="rId1" xr:uid="{6880CAEB-E535-45E2-83FB-B1D1864C6464}"/>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021240D-442C-43F1-93E2-0890230A55BB}">
          <x14:formula1>
            <xm:f>'Tabellen (verbergen)'!$E$11:$E$12</xm:f>
          </x14:formula1>
          <xm:sqref>J42:J45 J11:J15 J24 J30:J34 J6:J8 J18:J21 J27 J39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5BE8C-1DCB-4F3E-B2C8-1A5282D80055}">
  <dimension ref="A1:J55"/>
  <sheetViews>
    <sheetView zoomScale="90" zoomScaleNormal="90" workbookViewId="0">
      <selection activeCell="A5" sqref="A5"/>
    </sheetView>
  </sheetViews>
  <sheetFormatPr defaultRowHeight="14.5" x14ac:dyDescent="0.35"/>
  <cols>
    <col min="1" max="1" width="10.36328125" customWidth="1"/>
    <col min="2" max="2" width="102.81640625" customWidth="1"/>
    <col min="10" max="10" width="56.90625" customWidth="1"/>
  </cols>
  <sheetData>
    <row r="1" spans="1:10" ht="23.5" x14ac:dyDescent="0.55000000000000004">
      <c r="A1" s="9" t="s">
        <v>111</v>
      </c>
      <c r="B1" s="9"/>
      <c r="C1" s="9"/>
      <c r="D1" s="9"/>
      <c r="E1" s="9"/>
      <c r="F1" s="9"/>
      <c r="G1" s="9"/>
    </row>
    <row r="3" spans="1:10" x14ac:dyDescent="0.35">
      <c r="A3" s="1" t="s">
        <v>53</v>
      </c>
      <c r="B3" s="1" t="str">
        <f>IF(AND(I6="ja",I7="ja",I8="ja",I11="ja",I12="ja",I13="ja",I14="ja",I15="ja",I16="ja",I19="ja",I20="ja",I21="ja",I22="ja",I23="ja",I26="ja",I29="ja",I30="ja",I31="ja",I32="ja",I33="ja",I34="ja",I37="ja",I38="ja",I39="ja",I40="ja",I41="ja",I42="ja",I48="ja",I51="ja",I52="ja",I53="ja",I54="ja",I55="ja"),"Doorgang verlenen","Geen doorgang verlenen")</f>
        <v>Geen doorgang verlenen</v>
      </c>
    </row>
    <row r="4" spans="1:10" x14ac:dyDescent="0.35">
      <c r="A4" s="1"/>
      <c r="I4" s="1" t="s">
        <v>250</v>
      </c>
      <c r="J4" s="1" t="s">
        <v>251</v>
      </c>
    </row>
    <row r="5" spans="1:10" x14ac:dyDescent="0.35">
      <c r="A5" s="10" t="s">
        <v>54</v>
      </c>
      <c r="B5" s="10" t="s">
        <v>55</v>
      </c>
      <c r="C5" s="10"/>
      <c r="D5" s="10"/>
      <c r="E5" s="10"/>
    </row>
    <row r="6" spans="1:10" x14ac:dyDescent="0.35">
      <c r="A6" s="10"/>
      <c r="B6" t="s">
        <v>112</v>
      </c>
      <c r="C6" s="10"/>
      <c r="D6" s="10"/>
      <c r="E6" s="10"/>
      <c r="I6" s="8"/>
      <c r="J6" s="23"/>
    </row>
    <row r="7" spans="1:10" x14ac:dyDescent="0.35">
      <c r="A7" s="10"/>
      <c r="B7" t="s">
        <v>113</v>
      </c>
      <c r="C7" s="10"/>
      <c r="D7" s="10"/>
      <c r="E7" s="10"/>
      <c r="I7" s="8"/>
      <c r="J7" s="23"/>
    </row>
    <row r="8" spans="1:10" x14ac:dyDescent="0.35">
      <c r="A8" s="10"/>
      <c r="B8" t="s">
        <v>114</v>
      </c>
      <c r="C8" s="10"/>
      <c r="D8" s="10"/>
      <c r="E8" s="10"/>
      <c r="I8" s="8"/>
      <c r="J8" s="23"/>
    </row>
    <row r="9" spans="1:10" x14ac:dyDescent="0.35">
      <c r="A9" s="10"/>
      <c r="C9" s="10"/>
      <c r="D9" s="10"/>
      <c r="E9" s="10"/>
    </row>
    <row r="10" spans="1:10" x14ac:dyDescent="0.35">
      <c r="A10" s="10" t="s">
        <v>59</v>
      </c>
      <c r="B10" s="10" t="s">
        <v>60</v>
      </c>
      <c r="C10" s="10"/>
      <c r="D10" s="10"/>
      <c r="E10" s="10"/>
    </row>
    <row r="11" spans="1:10" x14ac:dyDescent="0.35">
      <c r="B11" t="s">
        <v>61</v>
      </c>
      <c r="I11" s="8"/>
      <c r="J11" s="23"/>
    </row>
    <row r="12" spans="1:10" x14ac:dyDescent="0.35">
      <c r="B12" t="s">
        <v>62</v>
      </c>
      <c r="I12" s="8"/>
      <c r="J12" s="23"/>
    </row>
    <row r="13" spans="1:10" x14ac:dyDescent="0.35">
      <c r="A13" s="10"/>
      <c r="B13" t="s">
        <v>115</v>
      </c>
      <c r="C13" s="10"/>
      <c r="D13" s="10"/>
      <c r="E13" s="10"/>
      <c r="I13" s="8"/>
      <c r="J13" s="23"/>
    </row>
    <row r="14" spans="1:10" x14ac:dyDescent="0.35">
      <c r="A14" s="10"/>
      <c r="B14" t="s">
        <v>64</v>
      </c>
      <c r="C14" s="10"/>
      <c r="D14" s="10"/>
      <c r="E14" s="10"/>
      <c r="I14" s="8"/>
      <c r="J14" s="23"/>
    </row>
    <row r="15" spans="1:10" x14ac:dyDescent="0.35">
      <c r="A15" s="10"/>
      <c r="B15" t="s">
        <v>65</v>
      </c>
      <c r="C15" s="10"/>
      <c r="D15" s="10"/>
      <c r="E15" s="10"/>
      <c r="I15" s="8"/>
      <c r="J15" s="23"/>
    </row>
    <row r="16" spans="1:10" x14ac:dyDescent="0.35">
      <c r="A16" s="10"/>
      <c r="B16" t="s">
        <v>116</v>
      </c>
      <c r="C16" s="10"/>
      <c r="D16" s="10"/>
      <c r="E16" s="10"/>
      <c r="I16" s="8"/>
      <c r="J16" s="23"/>
    </row>
    <row r="17" spans="1:10" x14ac:dyDescent="0.35">
      <c r="A17" s="10"/>
      <c r="B17" s="10"/>
      <c r="C17" s="10"/>
      <c r="D17" s="10"/>
      <c r="E17" s="10"/>
    </row>
    <row r="18" spans="1:10" x14ac:dyDescent="0.35">
      <c r="A18" s="10" t="s">
        <v>67</v>
      </c>
      <c r="B18" s="10" t="s">
        <v>68</v>
      </c>
    </row>
    <row r="19" spans="1:10" x14ac:dyDescent="0.35">
      <c r="A19" s="10"/>
      <c r="B19" t="s">
        <v>69</v>
      </c>
      <c r="I19" s="8"/>
      <c r="J19" s="23"/>
    </row>
    <row r="20" spans="1:10" x14ac:dyDescent="0.35">
      <c r="A20" s="10"/>
      <c r="B20" t="s">
        <v>117</v>
      </c>
      <c r="I20" s="8"/>
      <c r="J20" s="23"/>
    </row>
    <row r="21" spans="1:10" x14ac:dyDescent="0.35">
      <c r="A21" s="10"/>
      <c r="B21" t="s">
        <v>118</v>
      </c>
      <c r="I21" s="8"/>
      <c r="J21" s="23"/>
    </row>
    <row r="22" spans="1:10" x14ac:dyDescent="0.35">
      <c r="A22" s="10"/>
      <c r="B22" t="s">
        <v>119</v>
      </c>
      <c r="I22" s="8"/>
      <c r="J22" s="23"/>
    </row>
    <row r="23" spans="1:10" x14ac:dyDescent="0.35">
      <c r="A23" s="10"/>
      <c r="B23" t="s">
        <v>72</v>
      </c>
      <c r="I23" s="8"/>
      <c r="J23" s="23"/>
    </row>
    <row r="24" spans="1:10" x14ac:dyDescent="0.35">
      <c r="A24" s="10"/>
    </row>
    <row r="25" spans="1:10" x14ac:dyDescent="0.35">
      <c r="A25" s="10" t="s">
        <v>73</v>
      </c>
      <c r="B25" s="10" t="s">
        <v>74</v>
      </c>
    </row>
    <row r="26" spans="1:10" x14ac:dyDescent="0.35">
      <c r="A26" s="10"/>
      <c r="B26" s="22" t="s">
        <v>75</v>
      </c>
      <c r="I26" s="8"/>
      <c r="J26" s="23"/>
    </row>
    <row r="27" spans="1:10" x14ac:dyDescent="0.35">
      <c r="A27" s="10"/>
    </row>
    <row r="28" spans="1:10" x14ac:dyDescent="0.35">
      <c r="A28" s="10" t="s">
        <v>76</v>
      </c>
      <c r="B28" s="10" t="s">
        <v>120</v>
      </c>
    </row>
    <row r="29" spans="1:10" x14ac:dyDescent="0.35">
      <c r="A29" s="10"/>
      <c r="B29" t="s">
        <v>121</v>
      </c>
      <c r="I29" s="8"/>
      <c r="J29" s="23"/>
    </row>
    <row r="30" spans="1:10" ht="43.5" x14ac:dyDescent="0.35">
      <c r="A30" s="10"/>
      <c r="B30" s="2" t="s">
        <v>122</v>
      </c>
      <c r="I30" s="8"/>
      <c r="J30" s="23"/>
    </row>
    <row r="31" spans="1:10" x14ac:dyDescent="0.35">
      <c r="A31" s="10"/>
      <c r="B31" t="s">
        <v>123</v>
      </c>
      <c r="I31" s="8"/>
      <c r="J31" s="23"/>
    </row>
    <row r="32" spans="1:10" x14ac:dyDescent="0.35">
      <c r="A32" s="10"/>
      <c r="B32" t="s">
        <v>124</v>
      </c>
      <c r="I32" s="8"/>
      <c r="J32" s="23"/>
    </row>
    <row r="33" spans="1:10" x14ac:dyDescent="0.35">
      <c r="A33" s="10"/>
      <c r="B33" s="13" t="s">
        <v>125</v>
      </c>
      <c r="I33" s="8"/>
      <c r="J33" s="23"/>
    </row>
    <row r="34" spans="1:10" x14ac:dyDescent="0.35">
      <c r="A34" s="10"/>
      <c r="B34" t="s">
        <v>80</v>
      </c>
      <c r="I34" s="8"/>
      <c r="J34" s="23"/>
    </row>
    <row r="35" spans="1:10" x14ac:dyDescent="0.35">
      <c r="A35" s="10"/>
    </row>
    <row r="36" spans="1:10" x14ac:dyDescent="0.35">
      <c r="A36" s="10" t="s">
        <v>81</v>
      </c>
      <c r="B36" s="10" t="s">
        <v>82</v>
      </c>
    </row>
    <row r="37" spans="1:10" x14ac:dyDescent="0.35">
      <c r="A37" s="10"/>
      <c r="B37" t="s">
        <v>126</v>
      </c>
      <c r="I37" s="8"/>
      <c r="J37" s="23"/>
    </row>
    <row r="38" spans="1:10" x14ac:dyDescent="0.35">
      <c r="A38" s="10"/>
      <c r="B38" t="s">
        <v>83</v>
      </c>
      <c r="I38" s="8"/>
      <c r="J38" s="23"/>
    </row>
    <row r="39" spans="1:10" x14ac:dyDescent="0.35">
      <c r="A39" s="10"/>
      <c r="B39" t="s">
        <v>127</v>
      </c>
      <c r="I39" s="8"/>
      <c r="J39" s="23"/>
    </row>
    <row r="40" spans="1:10" x14ac:dyDescent="0.35">
      <c r="A40" s="10"/>
      <c r="B40" t="s">
        <v>128</v>
      </c>
      <c r="I40" s="8"/>
      <c r="J40" s="23"/>
    </row>
    <row r="41" spans="1:10" x14ac:dyDescent="0.35">
      <c r="A41" s="10"/>
      <c r="B41" t="s">
        <v>86</v>
      </c>
      <c r="I41" s="8"/>
      <c r="J41" s="23"/>
    </row>
    <row r="42" spans="1:10" ht="43.5" x14ac:dyDescent="0.35">
      <c r="A42" s="10"/>
      <c r="B42" s="2" t="s">
        <v>87</v>
      </c>
      <c r="I42" s="8"/>
      <c r="J42" s="23"/>
    </row>
    <row r="43" spans="1:10" x14ac:dyDescent="0.35">
      <c r="A43" s="10"/>
      <c r="B43" s="11" t="s">
        <v>88</v>
      </c>
    </row>
    <row r="44" spans="1:10" x14ac:dyDescent="0.35">
      <c r="A44" s="10"/>
      <c r="B44" s="11" t="s">
        <v>89</v>
      </c>
    </row>
    <row r="45" spans="1:10" x14ac:dyDescent="0.35">
      <c r="B45" s="12" t="s">
        <v>129</v>
      </c>
    </row>
    <row r="46" spans="1:10" x14ac:dyDescent="0.35">
      <c r="B46" s="12" t="s">
        <v>130</v>
      </c>
    </row>
    <row r="47" spans="1:10" x14ac:dyDescent="0.35">
      <c r="B47" s="12" t="s">
        <v>91</v>
      </c>
    </row>
    <row r="48" spans="1:10" ht="43" customHeight="1" x14ac:dyDescent="0.35">
      <c r="B48" s="6" t="s">
        <v>92</v>
      </c>
      <c r="I48" s="8"/>
      <c r="J48" s="23"/>
    </row>
    <row r="50" spans="1:10" x14ac:dyDescent="0.35">
      <c r="A50" s="10" t="s">
        <v>93</v>
      </c>
      <c r="B50" s="10" t="s">
        <v>94</v>
      </c>
    </row>
    <row r="51" spans="1:10" x14ac:dyDescent="0.35">
      <c r="B51" t="s">
        <v>95</v>
      </c>
      <c r="I51" s="8"/>
      <c r="J51" s="23"/>
    </row>
    <row r="52" spans="1:10" x14ac:dyDescent="0.35">
      <c r="B52" t="s">
        <v>96</v>
      </c>
      <c r="I52" s="8"/>
      <c r="J52" s="23"/>
    </row>
    <row r="53" spans="1:10" x14ac:dyDescent="0.35">
      <c r="B53" t="s">
        <v>97</v>
      </c>
      <c r="I53" s="8"/>
      <c r="J53" s="23"/>
    </row>
    <row r="54" spans="1:10" x14ac:dyDescent="0.35">
      <c r="B54" t="s">
        <v>98</v>
      </c>
      <c r="I54" s="8"/>
      <c r="J54" s="23"/>
    </row>
    <row r="55" spans="1:10" x14ac:dyDescent="0.35">
      <c r="B55" t="s">
        <v>99</v>
      </c>
      <c r="I55" s="8"/>
      <c r="J55" s="23"/>
    </row>
  </sheetData>
  <hyperlinks>
    <hyperlink ref="B26" r:id="rId1" xr:uid="{5399DCBF-8280-4253-B94B-C6A6F8049F7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DD4C8156-7570-4E5F-87FD-35F06FAD578B}">
          <x14:formula1>
            <xm:f>'Tabellen (verbergen)'!$E$11:$E$12</xm:f>
          </x14:formula1>
          <xm:sqref>I11:I16 I19:I23 I26 I29:I34 I37:I42 I51:I55 I48 I6:I8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A70BE-2830-4F27-B3A3-3853AA01147E}">
  <dimension ref="A1:J55"/>
  <sheetViews>
    <sheetView zoomScale="90" zoomScaleNormal="90" workbookViewId="0">
      <selection activeCell="A5" sqref="A5"/>
    </sheetView>
  </sheetViews>
  <sheetFormatPr defaultRowHeight="14.5" x14ac:dyDescent="0.35"/>
  <cols>
    <col min="1" max="1" width="10.6328125" customWidth="1"/>
    <col min="2" max="2" width="82.1796875" customWidth="1"/>
    <col min="8" max="8" width="24" customWidth="1"/>
    <col min="10" max="10" width="50.36328125" customWidth="1"/>
  </cols>
  <sheetData>
    <row r="1" spans="1:10" ht="23.5" x14ac:dyDescent="0.55000000000000004">
      <c r="A1" s="9" t="s">
        <v>131</v>
      </c>
    </row>
    <row r="3" spans="1:10" x14ac:dyDescent="0.35">
      <c r="A3" s="1" t="s">
        <v>53</v>
      </c>
      <c r="B3" s="1" t="str">
        <f>IF(AND(I6="ja",I7="ja",I8="ja",I11="ja",I12="ja",I13="ja",I14="ja",I15="ja",I16="ja",I17="ja",I20="ja",I21="ja",I22="ja",I23="ja",I24="ja",I27="ja",I30="ja",I31="ja",I32="ja",I33="ja",I34="ja",I37="ja",I38="ja",I39="ja",I40="ja",I41="ja",I42="ja",I48="ja",I51="ja",I52="ja",I53="ja",I54="ja",I55="ja"),"Doorgang verlenen","Geen doorgang verlenen")</f>
        <v>Geen doorgang verlenen</v>
      </c>
    </row>
    <row r="4" spans="1:10" x14ac:dyDescent="0.35">
      <c r="A4" s="1"/>
      <c r="I4" s="1" t="s">
        <v>250</v>
      </c>
      <c r="J4" s="1" t="s">
        <v>251</v>
      </c>
    </row>
    <row r="5" spans="1:10" x14ac:dyDescent="0.35">
      <c r="A5" s="10" t="s">
        <v>54</v>
      </c>
      <c r="B5" s="10" t="s">
        <v>55</v>
      </c>
      <c r="C5" s="10"/>
      <c r="D5" s="10"/>
      <c r="E5" s="10"/>
    </row>
    <row r="6" spans="1:10" x14ac:dyDescent="0.35">
      <c r="A6" s="10"/>
      <c r="B6" t="s">
        <v>132</v>
      </c>
      <c r="C6" s="10"/>
      <c r="D6" s="10"/>
      <c r="E6" s="10"/>
      <c r="I6" s="8"/>
      <c r="J6" s="23"/>
    </row>
    <row r="7" spans="1:10" x14ac:dyDescent="0.35">
      <c r="A7" s="10"/>
      <c r="B7" t="s">
        <v>133</v>
      </c>
      <c r="C7" s="10"/>
      <c r="D7" s="10"/>
      <c r="E7" s="10"/>
      <c r="I7" s="8"/>
      <c r="J7" s="23"/>
    </row>
    <row r="8" spans="1:10" x14ac:dyDescent="0.35">
      <c r="A8" s="10"/>
      <c r="B8" t="s">
        <v>134</v>
      </c>
      <c r="C8" s="10"/>
      <c r="D8" s="10"/>
      <c r="E8" s="10"/>
      <c r="I8" s="8"/>
      <c r="J8" s="23"/>
    </row>
    <row r="9" spans="1:10" x14ac:dyDescent="0.35">
      <c r="A9" s="10"/>
      <c r="C9" s="10"/>
      <c r="D9" s="10"/>
      <c r="E9" s="10"/>
    </row>
    <row r="10" spans="1:10" x14ac:dyDescent="0.35">
      <c r="A10" s="10" t="s">
        <v>59</v>
      </c>
      <c r="B10" s="10" t="s">
        <v>60</v>
      </c>
      <c r="C10" s="10"/>
      <c r="D10" s="10"/>
      <c r="E10" s="10"/>
    </row>
    <row r="11" spans="1:10" x14ac:dyDescent="0.35">
      <c r="B11" t="s">
        <v>61</v>
      </c>
      <c r="I11" s="8"/>
      <c r="J11" s="23"/>
    </row>
    <row r="12" spans="1:10" x14ac:dyDescent="0.35">
      <c r="B12" t="s">
        <v>62</v>
      </c>
      <c r="I12" s="8"/>
      <c r="J12" s="23"/>
    </row>
    <row r="13" spans="1:10" x14ac:dyDescent="0.35">
      <c r="A13" s="10"/>
      <c r="B13" t="s">
        <v>115</v>
      </c>
      <c r="C13" s="10"/>
      <c r="D13" s="10"/>
      <c r="E13" s="10"/>
      <c r="I13" s="8"/>
      <c r="J13" s="23"/>
    </row>
    <row r="14" spans="1:10" x14ac:dyDescent="0.35">
      <c r="A14" s="10"/>
      <c r="B14" t="s">
        <v>64</v>
      </c>
      <c r="C14" s="10"/>
      <c r="D14" s="10"/>
      <c r="E14" s="10"/>
      <c r="I14" s="8"/>
      <c r="J14" s="23"/>
    </row>
    <row r="15" spans="1:10" x14ac:dyDescent="0.35">
      <c r="A15" s="10"/>
      <c r="B15" t="s">
        <v>65</v>
      </c>
      <c r="C15" s="10"/>
      <c r="D15" s="10"/>
      <c r="E15" s="10"/>
      <c r="I15" s="8"/>
      <c r="J15" s="23"/>
    </row>
    <row r="16" spans="1:10" x14ac:dyDescent="0.35">
      <c r="A16" s="10"/>
      <c r="B16" t="s">
        <v>135</v>
      </c>
      <c r="C16" s="10"/>
      <c r="D16" s="10"/>
      <c r="E16" s="10"/>
      <c r="I16" s="8"/>
      <c r="J16" s="23"/>
    </row>
    <row r="17" spans="1:10" x14ac:dyDescent="0.35">
      <c r="A17" s="10"/>
      <c r="B17" t="s">
        <v>116</v>
      </c>
      <c r="C17" s="10"/>
      <c r="D17" s="10"/>
      <c r="E17" s="10"/>
      <c r="I17" s="8"/>
      <c r="J17" s="23"/>
    </row>
    <row r="18" spans="1:10" x14ac:dyDescent="0.35">
      <c r="A18" s="10"/>
      <c r="C18" s="10"/>
      <c r="D18" s="10"/>
      <c r="E18" s="10"/>
    </row>
    <row r="19" spans="1:10" x14ac:dyDescent="0.35">
      <c r="A19" s="10" t="s">
        <v>67</v>
      </c>
      <c r="B19" s="10" t="s">
        <v>68</v>
      </c>
      <c r="J19" s="2"/>
    </row>
    <row r="20" spans="1:10" x14ac:dyDescent="0.35">
      <c r="A20" s="10"/>
      <c r="B20" t="s">
        <v>69</v>
      </c>
      <c r="I20" s="8"/>
      <c r="J20" s="23"/>
    </row>
    <row r="21" spans="1:10" x14ac:dyDescent="0.35">
      <c r="A21" s="10"/>
      <c r="B21" t="s">
        <v>136</v>
      </c>
      <c r="I21" s="8"/>
      <c r="J21" s="23"/>
    </row>
    <row r="22" spans="1:10" x14ac:dyDescent="0.35">
      <c r="A22" s="10"/>
      <c r="B22" t="s">
        <v>137</v>
      </c>
      <c r="I22" s="8"/>
      <c r="J22" s="23"/>
    </row>
    <row r="23" spans="1:10" x14ac:dyDescent="0.35">
      <c r="A23" s="10"/>
      <c r="B23" t="s">
        <v>119</v>
      </c>
      <c r="I23" s="8"/>
      <c r="J23" s="23"/>
    </row>
    <row r="24" spans="1:10" x14ac:dyDescent="0.35">
      <c r="A24" s="10"/>
      <c r="B24" t="s">
        <v>72</v>
      </c>
      <c r="I24" s="8"/>
      <c r="J24" s="23"/>
    </row>
    <row r="25" spans="1:10" x14ac:dyDescent="0.35">
      <c r="A25" s="10"/>
    </row>
    <row r="26" spans="1:10" x14ac:dyDescent="0.35">
      <c r="A26" s="10" t="s">
        <v>73</v>
      </c>
      <c r="B26" s="10" t="s">
        <v>74</v>
      </c>
    </row>
    <row r="27" spans="1:10" x14ac:dyDescent="0.35">
      <c r="A27" s="10"/>
      <c r="B27" s="22" t="s">
        <v>75</v>
      </c>
      <c r="I27" s="8"/>
      <c r="J27" s="23"/>
    </row>
    <row r="28" spans="1:10" x14ac:dyDescent="0.35">
      <c r="A28" s="10"/>
    </row>
    <row r="29" spans="1:10" x14ac:dyDescent="0.35">
      <c r="A29" s="10" t="s">
        <v>76</v>
      </c>
      <c r="B29" s="10" t="s">
        <v>120</v>
      </c>
      <c r="J29" s="2"/>
    </row>
    <row r="30" spans="1:10" x14ac:dyDescent="0.35">
      <c r="A30" s="10"/>
      <c r="B30" t="s">
        <v>121</v>
      </c>
      <c r="I30" s="8"/>
      <c r="J30" s="23"/>
    </row>
    <row r="31" spans="1:10" ht="58" x14ac:dyDescent="0.35">
      <c r="A31" s="10"/>
      <c r="B31" s="2" t="s">
        <v>138</v>
      </c>
      <c r="I31" s="8"/>
      <c r="J31" s="23"/>
    </row>
    <row r="32" spans="1:10" x14ac:dyDescent="0.35">
      <c r="A32" s="10"/>
      <c r="B32" t="s">
        <v>123</v>
      </c>
      <c r="I32" s="8"/>
      <c r="J32" s="23"/>
    </row>
    <row r="33" spans="1:10" x14ac:dyDescent="0.35">
      <c r="A33" s="10"/>
      <c r="B33" t="s">
        <v>124</v>
      </c>
      <c r="I33" s="8"/>
      <c r="J33" s="23"/>
    </row>
    <row r="34" spans="1:10" x14ac:dyDescent="0.35">
      <c r="A34" s="10"/>
      <c r="B34" t="s">
        <v>139</v>
      </c>
      <c r="I34" s="8"/>
      <c r="J34" s="23"/>
    </row>
    <row r="35" spans="1:10" x14ac:dyDescent="0.35">
      <c r="A35" s="10"/>
    </row>
    <row r="36" spans="1:10" x14ac:dyDescent="0.35">
      <c r="A36" s="10" t="s">
        <v>81</v>
      </c>
      <c r="B36" s="10" t="s">
        <v>82</v>
      </c>
    </row>
    <row r="37" spans="1:10" x14ac:dyDescent="0.35">
      <c r="A37" s="10"/>
      <c r="B37" t="s">
        <v>126</v>
      </c>
      <c r="I37" s="8"/>
      <c r="J37" s="23"/>
    </row>
    <row r="38" spans="1:10" x14ac:dyDescent="0.35">
      <c r="A38" s="10"/>
      <c r="B38" t="s">
        <v>83</v>
      </c>
      <c r="I38" s="8"/>
      <c r="J38" s="23"/>
    </row>
    <row r="39" spans="1:10" x14ac:dyDescent="0.35">
      <c r="A39" s="10"/>
      <c r="B39" t="s">
        <v>127</v>
      </c>
      <c r="I39" s="8"/>
      <c r="J39" s="23"/>
    </row>
    <row r="40" spans="1:10" x14ac:dyDescent="0.35">
      <c r="A40" s="10"/>
      <c r="B40" t="s">
        <v>128</v>
      </c>
      <c r="I40" s="8"/>
      <c r="J40" s="23"/>
    </row>
    <row r="41" spans="1:10" x14ac:dyDescent="0.35">
      <c r="A41" s="10"/>
      <c r="B41" t="s">
        <v>86</v>
      </c>
      <c r="I41" s="8"/>
      <c r="J41" s="23"/>
    </row>
    <row r="42" spans="1:10" ht="43.5" x14ac:dyDescent="0.35">
      <c r="A42" s="10"/>
      <c r="B42" s="2" t="s">
        <v>87</v>
      </c>
      <c r="I42" s="8"/>
      <c r="J42" s="23"/>
    </row>
    <row r="43" spans="1:10" x14ac:dyDescent="0.35">
      <c r="A43" s="10"/>
      <c r="B43" s="11" t="s">
        <v>88</v>
      </c>
    </row>
    <row r="44" spans="1:10" x14ac:dyDescent="0.35">
      <c r="A44" s="10"/>
      <c r="B44" s="11" t="s">
        <v>89</v>
      </c>
    </row>
    <row r="45" spans="1:10" x14ac:dyDescent="0.35">
      <c r="B45" s="12" t="s">
        <v>129</v>
      </c>
    </row>
    <row r="46" spans="1:10" x14ac:dyDescent="0.35">
      <c r="B46" s="12" t="s">
        <v>130</v>
      </c>
    </row>
    <row r="47" spans="1:10" x14ac:dyDescent="0.35">
      <c r="B47" s="12" t="s">
        <v>91</v>
      </c>
    </row>
    <row r="48" spans="1:10" ht="60" customHeight="1" x14ac:dyDescent="0.35">
      <c r="B48" s="6" t="s">
        <v>92</v>
      </c>
      <c r="I48" s="8"/>
      <c r="J48" s="23"/>
    </row>
    <row r="50" spans="1:10" x14ac:dyDescent="0.35">
      <c r="A50" s="10" t="s">
        <v>93</v>
      </c>
      <c r="B50" s="10" t="s">
        <v>94</v>
      </c>
    </row>
    <row r="51" spans="1:10" x14ac:dyDescent="0.35">
      <c r="B51" t="s">
        <v>95</v>
      </c>
      <c r="I51" s="8"/>
      <c r="J51" s="23"/>
    </row>
    <row r="52" spans="1:10" x14ac:dyDescent="0.35">
      <c r="B52" t="s">
        <v>96</v>
      </c>
      <c r="I52" s="8"/>
      <c r="J52" s="23"/>
    </row>
    <row r="53" spans="1:10" x14ac:dyDescent="0.35">
      <c r="B53" t="s">
        <v>97</v>
      </c>
      <c r="I53" s="8"/>
      <c r="J53" s="23"/>
    </row>
    <row r="54" spans="1:10" x14ac:dyDescent="0.35">
      <c r="B54" t="s">
        <v>98</v>
      </c>
      <c r="I54" s="8"/>
      <c r="J54" s="23"/>
    </row>
    <row r="55" spans="1:10" x14ac:dyDescent="0.35">
      <c r="B55" t="s">
        <v>99</v>
      </c>
      <c r="I55" s="8"/>
      <c r="J55" s="23"/>
    </row>
  </sheetData>
  <hyperlinks>
    <hyperlink ref="B27" r:id="rId1" xr:uid="{A8C90A6E-03E4-416F-8E5A-2CC76AD42F13}"/>
  </hyperlinks>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67332C8-E643-4738-A7D6-C050341C6509}">
          <x14:formula1>
            <xm:f>'Tabellen (verbergen)'!$E$11:$E$12</xm:f>
          </x14:formula1>
          <xm:sqref>I11:I17 I20:I24 I27 I30:I34 I37:I42 I51:I55 I48 I6:I8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e727593-a845-4a0b-a70f-9b1f7aec6d41">
      <Terms xmlns="http://schemas.microsoft.com/office/infopath/2007/PartnerControls"/>
    </lcf76f155ced4ddcb4097134ff3c332f>
    <TaxCatchAll xmlns="fa35a9b6-a0ad-467d-8bee-09c224598524" xsi:nil="true"/>
    <SharedWithUsers xmlns="fa35a9b6-a0ad-467d-8bee-09c224598524">
      <UserInfo>
        <DisplayName>Merlijn Pietersma | Ginder</DisplayName>
        <AccountId>21</AccountId>
        <AccountType/>
      </UserInfo>
      <UserInfo>
        <DisplayName>Sasja Vermeulen | Ginder</DisplayName>
        <AccountId>26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6C436EDD6C0004FBDF00266AB215307" ma:contentTypeVersion="16" ma:contentTypeDescription="Een nieuw document maken." ma:contentTypeScope="" ma:versionID="1d15abdd5420fbf4547db10fae049d3b">
  <xsd:schema xmlns:xsd="http://www.w3.org/2001/XMLSchema" xmlns:xs="http://www.w3.org/2001/XMLSchema" xmlns:p="http://schemas.microsoft.com/office/2006/metadata/properties" xmlns:ns2="be727593-a845-4a0b-a70f-9b1f7aec6d41" xmlns:ns3="fa35a9b6-a0ad-467d-8bee-09c224598524" targetNamespace="http://schemas.microsoft.com/office/2006/metadata/properties" ma:root="true" ma:fieldsID="f2bbc485eb7588cde69feb075a6178ce" ns2:_="" ns3:_="">
    <xsd:import namespace="be727593-a845-4a0b-a70f-9b1f7aec6d41"/>
    <xsd:import namespace="fa35a9b6-a0ad-467d-8bee-09c2245985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lcf76f155ced4ddcb4097134ff3c332f" minOccurs="0"/>
                <xsd:element ref="ns3:TaxCatchAll"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727593-a845-4a0b-a70f-9b1f7aec6d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0eeaad56-af70-44e5-b7ba-a72e724e6523"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35a9b6-a0ad-467d-8bee-09c224598524"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bd714ccf-2eec-47aa-8118-6aa060b9c96a}" ma:internalName="TaxCatchAll" ma:showField="CatchAllData" ma:web="fa35a9b6-a0ad-467d-8bee-09c2245985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B80EE9-481C-4289-B602-4EE6DA6184E3}">
  <ds:schemaRefs>
    <ds:schemaRef ds:uri="http://schemas.microsoft.com/sharepoint/v3/contenttype/forms"/>
  </ds:schemaRefs>
</ds:datastoreItem>
</file>

<file path=customXml/itemProps2.xml><?xml version="1.0" encoding="utf-8"?>
<ds:datastoreItem xmlns:ds="http://schemas.openxmlformats.org/officeDocument/2006/customXml" ds:itemID="{1E9CF581-4A18-4251-A51F-BA0B785FD580}">
  <ds:schemaRefs>
    <ds:schemaRef ds:uri="http://schemas.microsoft.com/office/2006/metadata/properties"/>
    <ds:schemaRef ds:uri="http://schemas.microsoft.com/office/infopath/2007/PartnerControls"/>
    <ds:schemaRef ds:uri="be727593-a845-4a0b-a70f-9b1f7aec6d41"/>
    <ds:schemaRef ds:uri="fa35a9b6-a0ad-467d-8bee-09c224598524"/>
  </ds:schemaRefs>
</ds:datastoreItem>
</file>

<file path=customXml/itemProps3.xml><?xml version="1.0" encoding="utf-8"?>
<ds:datastoreItem xmlns:ds="http://schemas.openxmlformats.org/officeDocument/2006/customXml" ds:itemID="{B504506C-9725-4181-BACB-F2115881D9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727593-a845-4a0b-a70f-9b1f7aec6d41"/>
    <ds:schemaRef ds:uri="fa35a9b6-a0ad-467d-8bee-09c224598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28</vt:i4>
      </vt:variant>
    </vt:vector>
  </HeadingPairs>
  <TitlesOfParts>
    <vt:vector size="28" baseType="lpstr">
      <vt:lpstr>Gebruik document</vt:lpstr>
      <vt:lpstr>Definities</vt:lpstr>
      <vt:lpstr>Keuzeblad type kader</vt:lpstr>
      <vt:lpstr>Tabellen (verbergen)</vt:lpstr>
      <vt:lpstr>N - hotelkamers</vt:lpstr>
      <vt:lpstr>H - hotelkamers</vt:lpstr>
      <vt:lpstr>U-hotel(kamers)</vt:lpstr>
      <vt:lpstr>N-Recreatiewoning park</vt:lpstr>
      <vt:lpstr>H-Recreatiewoning park</vt:lpstr>
      <vt:lpstr>U-Recreatiewoning park</vt:lpstr>
      <vt:lpstr>N - Tweede woning park</vt:lpstr>
      <vt:lpstr>H - Tweede woning park</vt:lpstr>
      <vt:lpstr>U - Tweede woning park</vt:lpstr>
      <vt:lpstr>N - Jaarplaats</vt:lpstr>
      <vt:lpstr>H - Jaarplaats</vt:lpstr>
      <vt:lpstr>U - Jaarplaats</vt:lpstr>
      <vt:lpstr>N - Toeristische kampeerplaats</vt:lpstr>
      <vt:lpstr>H - Toeristische kampeerplaats</vt:lpstr>
      <vt:lpstr>U - Toeristische kampeerplaats</vt:lpstr>
      <vt:lpstr>N - Verhuuraccommodatie</vt:lpstr>
      <vt:lpstr>H - Verhuuraccommodatie</vt:lpstr>
      <vt:lpstr>U - Verhuuraccommodatie</vt:lpstr>
      <vt:lpstr>N - Groepsaccommodatie</vt:lpstr>
      <vt:lpstr>H - Groepsaccommodatie</vt:lpstr>
      <vt:lpstr>U - Groepsaccommodatie</vt:lpstr>
      <vt:lpstr>N - Ligplaats</vt:lpstr>
      <vt:lpstr>H - Ligplaats</vt:lpstr>
      <vt:lpstr>U - Ligplaats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Sasja Vermeulen</dc:creator>
  <cp:keywords/>
  <dc:description/>
  <cp:lastModifiedBy>Merlijn Pietersma | ONHN</cp:lastModifiedBy>
  <cp:revision/>
  <dcterms:created xsi:type="dcterms:W3CDTF">2023-04-20T11:29:33Z</dcterms:created>
  <dcterms:modified xsi:type="dcterms:W3CDTF">2025-12-01T15:47:33Z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0x01010096C436EDD6C0004FBDF00266AB215307</vt:lpwstr>
  </property>
  <property fmtid="{D5CDD505-2E9C-101B-9397-08002B2CF9AE}" pid="3" name="MediaServiceImageTags">
    <vt:lpwstr/>
  </property>
</Properties>
</file>